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xr:revisionPtr revIDLastSave="0" documentId="13_ncr:1_{9D5374B7-2B5D-4F40-8982-42D133B9BD32}" xr6:coauthVersionLast="37" xr6:coauthVersionMax="37" xr10:uidLastSave="{00000000-0000-0000-0000-000000000000}"/>
  <bookViews>
    <workbookView xWindow="0" yWindow="0" windowWidth="28800" windowHeight="12225" xr2:uid="{1A004B07-4D1B-417C-B118-E4486B0471D8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9" i="1" l="1"/>
  <c r="N19" i="1"/>
  <c r="M19" i="1"/>
  <c r="L19" i="1"/>
  <c r="K19" i="1"/>
  <c r="O124" i="1" l="1"/>
  <c r="N124" i="1"/>
  <c r="M124" i="1"/>
  <c r="L124" i="1"/>
  <c r="K124" i="1"/>
  <c r="I124" i="1"/>
  <c r="H124" i="1"/>
  <c r="G124" i="1"/>
  <c r="F124" i="1"/>
  <c r="E124" i="1"/>
  <c r="D124" i="1"/>
  <c r="J123" i="1"/>
  <c r="J122" i="1"/>
  <c r="J121" i="1"/>
  <c r="J120" i="1"/>
  <c r="J119" i="1"/>
  <c r="J118" i="1"/>
  <c r="J124" i="1" s="1"/>
  <c r="O117" i="1"/>
  <c r="N117" i="1"/>
  <c r="M117" i="1"/>
  <c r="L117" i="1"/>
  <c r="K117" i="1"/>
  <c r="I117" i="1"/>
  <c r="H117" i="1"/>
  <c r="G117" i="1"/>
  <c r="F117" i="1"/>
  <c r="E117" i="1"/>
  <c r="D117" i="1"/>
  <c r="J116" i="1"/>
  <c r="J115" i="1"/>
  <c r="J114" i="1"/>
  <c r="J113" i="1"/>
  <c r="J112" i="1"/>
  <c r="J111" i="1"/>
  <c r="J117" i="1" s="1"/>
  <c r="N110" i="1"/>
  <c r="M110" i="1"/>
  <c r="L110" i="1"/>
  <c r="K110" i="1"/>
  <c r="I110" i="1"/>
  <c r="H110" i="1"/>
  <c r="G110" i="1"/>
  <c r="F110" i="1"/>
  <c r="E110" i="1"/>
  <c r="D110" i="1"/>
  <c r="J109" i="1"/>
  <c r="J108" i="1"/>
  <c r="J107" i="1"/>
  <c r="J106" i="1"/>
  <c r="J105" i="1"/>
  <c r="J104" i="1"/>
  <c r="J110" i="1" s="1"/>
  <c r="N103" i="1"/>
  <c r="M103" i="1"/>
  <c r="L103" i="1"/>
  <c r="K103" i="1"/>
  <c r="J103" i="1"/>
  <c r="I103" i="1"/>
  <c r="H103" i="1"/>
  <c r="G103" i="1"/>
  <c r="F103" i="1"/>
  <c r="E103" i="1"/>
  <c r="D103" i="1"/>
  <c r="N96" i="1"/>
  <c r="M96" i="1"/>
  <c r="L96" i="1"/>
  <c r="K96" i="1"/>
  <c r="J96" i="1"/>
  <c r="I96" i="1"/>
  <c r="H96" i="1"/>
  <c r="G96" i="1"/>
  <c r="F96" i="1"/>
  <c r="E96" i="1"/>
  <c r="D96" i="1"/>
  <c r="O89" i="1"/>
  <c r="N89" i="1"/>
  <c r="M89" i="1"/>
  <c r="L89" i="1"/>
  <c r="K89" i="1"/>
  <c r="I89" i="1"/>
  <c r="H89" i="1"/>
  <c r="G89" i="1"/>
  <c r="F89" i="1"/>
  <c r="E89" i="1"/>
  <c r="D89" i="1"/>
  <c r="J87" i="1"/>
  <c r="J84" i="1"/>
  <c r="J89" i="1" s="1"/>
  <c r="N82" i="1"/>
  <c r="M82" i="1"/>
  <c r="L82" i="1"/>
  <c r="K82" i="1"/>
  <c r="I82" i="1"/>
  <c r="H82" i="1"/>
  <c r="G82" i="1"/>
  <c r="F82" i="1"/>
  <c r="E82" i="1"/>
  <c r="D82" i="1"/>
  <c r="J81" i="1"/>
  <c r="J80" i="1"/>
  <c r="J79" i="1"/>
  <c r="J78" i="1"/>
  <c r="J77" i="1"/>
  <c r="J76" i="1"/>
  <c r="J82" i="1" s="1"/>
  <c r="N75" i="1"/>
  <c r="M75" i="1"/>
  <c r="L75" i="1"/>
  <c r="K75" i="1"/>
  <c r="I75" i="1"/>
  <c r="H75" i="1"/>
  <c r="G75" i="1"/>
  <c r="F75" i="1"/>
  <c r="E75" i="1"/>
  <c r="D75" i="1"/>
  <c r="J74" i="1"/>
  <c r="J73" i="1"/>
  <c r="J72" i="1"/>
  <c r="J71" i="1"/>
  <c r="J70" i="1"/>
  <c r="J69" i="1"/>
  <c r="J75" i="1" s="1"/>
  <c r="O68" i="1"/>
  <c r="N68" i="1"/>
  <c r="M68" i="1"/>
  <c r="L68" i="1"/>
  <c r="K68" i="1"/>
  <c r="I68" i="1"/>
  <c r="H68" i="1"/>
  <c r="G68" i="1"/>
  <c r="F68" i="1"/>
  <c r="E68" i="1"/>
  <c r="D68" i="1"/>
  <c r="J67" i="1"/>
  <c r="J66" i="1"/>
  <c r="J65" i="1"/>
  <c r="J64" i="1"/>
  <c r="J63" i="1"/>
  <c r="J62" i="1"/>
  <c r="J68" i="1" s="1"/>
  <c r="O61" i="1"/>
  <c r="N61" i="1"/>
  <c r="M61" i="1"/>
  <c r="L61" i="1"/>
  <c r="K61" i="1"/>
  <c r="I61" i="1"/>
  <c r="H61" i="1"/>
  <c r="G61" i="1"/>
  <c r="F61" i="1"/>
  <c r="E61" i="1"/>
  <c r="D61" i="1"/>
  <c r="J60" i="1"/>
  <c r="J59" i="1"/>
  <c r="J58" i="1"/>
  <c r="J57" i="1"/>
  <c r="J56" i="1"/>
  <c r="J55" i="1"/>
  <c r="J61" i="1" s="1"/>
  <c r="O54" i="1"/>
  <c r="N54" i="1"/>
  <c r="M54" i="1"/>
  <c r="L54" i="1"/>
  <c r="K54" i="1"/>
  <c r="I54" i="1"/>
  <c r="H54" i="1"/>
  <c r="G54" i="1"/>
  <c r="F54" i="1"/>
  <c r="E54" i="1"/>
  <c r="D54" i="1"/>
  <c r="J53" i="1"/>
  <c r="J52" i="1"/>
  <c r="J51" i="1"/>
  <c r="J50" i="1"/>
  <c r="J49" i="1"/>
  <c r="J48" i="1"/>
  <c r="J54" i="1" s="1"/>
  <c r="O47" i="1"/>
  <c r="N47" i="1"/>
  <c r="M47" i="1"/>
  <c r="L47" i="1"/>
  <c r="K47" i="1"/>
  <c r="J47" i="1"/>
  <c r="I47" i="1"/>
  <c r="H47" i="1"/>
  <c r="G47" i="1"/>
  <c r="F47" i="1"/>
  <c r="E47" i="1"/>
  <c r="D47" i="1"/>
  <c r="O40" i="1"/>
  <c r="N40" i="1"/>
  <c r="M40" i="1"/>
  <c r="L40" i="1"/>
  <c r="K40" i="1"/>
  <c r="I40" i="1"/>
  <c r="H40" i="1"/>
  <c r="G40" i="1"/>
  <c r="F40" i="1"/>
  <c r="E40" i="1"/>
  <c r="D40" i="1"/>
  <c r="J39" i="1"/>
  <c r="J38" i="1"/>
  <c r="J37" i="1"/>
  <c r="J36" i="1"/>
  <c r="J35" i="1"/>
  <c r="J34" i="1"/>
  <c r="J40" i="1" s="1"/>
  <c r="O33" i="1"/>
  <c r="N33" i="1"/>
  <c r="M33" i="1"/>
  <c r="L33" i="1"/>
  <c r="K33" i="1"/>
  <c r="I33" i="1"/>
  <c r="H33" i="1"/>
  <c r="G33" i="1"/>
  <c r="F33" i="1"/>
  <c r="E33" i="1"/>
  <c r="D33" i="1"/>
  <c r="J32" i="1"/>
  <c r="J31" i="1"/>
  <c r="J30" i="1"/>
  <c r="J29" i="1"/>
  <c r="J28" i="1"/>
  <c r="J27" i="1"/>
  <c r="J33" i="1" s="1"/>
  <c r="O26" i="1"/>
  <c r="N26" i="1"/>
  <c r="M26" i="1"/>
  <c r="L26" i="1"/>
  <c r="K26" i="1"/>
  <c r="I26" i="1"/>
  <c r="H26" i="1"/>
  <c r="G26" i="1"/>
  <c r="F26" i="1"/>
  <c r="E26" i="1"/>
  <c r="D26" i="1"/>
  <c r="J24" i="1"/>
  <c r="J23" i="1"/>
  <c r="J22" i="1"/>
  <c r="J21" i="1"/>
  <c r="J20" i="1"/>
  <c r="J26" i="1" s="1"/>
  <c r="I19" i="1"/>
  <c r="H19" i="1"/>
  <c r="G19" i="1"/>
  <c r="F19" i="1"/>
  <c r="E19" i="1"/>
  <c r="D19" i="1"/>
  <c r="J18" i="1"/>
  <c r="J17" i="1"/>
  <c r="J16" i="1"/>
  <c r="J15" i="1"/>
  <c r="J14" i="1"/>
  <c r="J13" i="1"/>
  <c r="J19" i="1" s="1"/>
  <c r="O12" i="1"/>
  <c r="O126" i="1" s="1"/>
  <c r="N12" i="1"/>
  <c r="N126" i="1" s="1"/>
  <c r="M12" i="1"/>
  <c r="M126" i="1" s="1"/>
  <c r="L12" i="1"/>
  <c r="L126" i="1" s="1"/>
  <c r="K12" i="1"/>
  <c r="K126" i="1" s="1"/>
  <c r="H12" i="1"/>
  <c r="H126" i="1" s="1"/>
  <c r="G12" i="1"/>
  <c r="G126" i="1" s="1"/>
  <c r="F12" i="1"/>
  <c r="F126" i="1" s="1"/>
  <c r="E12" i="1"/>
  <c r="E126" i="1" s="1"/>
  <c r="D12" i="1"/>
  <c r="D126" i="1" s="1"/>
  <c r="J10" i="1"/>
  <c r="J9" i="1"/>
  <c r="J8" i="1"/>
  <c r="J7" i="1"/>
  <c r="J6" i="1"/>
  <c r="J12" i="1" s="1"/>
  <c r="J126" i="1" s="1"/>
  <c r="I6" i="1"/>
  <c r="I12" i="1" s="1"/>
  <c r="I126" i="1" s="1"/>
</calcChain>
</file>

<file path=xl/sharedStrings.xml><?xml version="1.0" encoding="utf-8"?>
<sst xmlns="http://schemas.openxmlformats.org/spreadsheetml/2006/main" count="161" uniqueCount="48">
  <si>
    <t>Страховые премии и выплаты за 2 квартал 2026 год</t>
  </si>
  <si>
    <t>(в сомах )</t>
  </si>
  <si>
    <t>№ п/п</t>
  </si>
  <si>
    <t>Наименование организации</t>
  </si>
  <si>
    <t>Вид страхования</t>
  </si>
  <si>
    <t>Всего поступило страховых премий</t>
  </si>
  <si>
    <t>в том числе</t>
  </si>
  <si>
    <t>Страховые премии, переданные на перестрахование</t>
  </si>
  <si>
    <t>Оставшиеся премии в страховых (перестрахо-вочных) организациях</t>
  </si>
  <si>
    <t>Всего           выплат страховых возмещений (страховых сумм)</t>
  </si>
  <si>
    <t>Выплаты  от переданного на пере-страхование</t>
  </si>
  <si>
    <t xml:space="preserve">Выплаты по входящему перестрахованию </t>
  </si>
  <si>
    <t>страховые премии, принятые по договорам страхования</t>
  </si>
  <si>
    <t>страховые премии, принятые по договорам перестрахования</t>
  </si>
  <si>
    <t>передано страховым (перестраховочным) организациям за рубеж</t>
  </si>
  <si>
    <t>передано страховым (перестраховочным) организациям внутри республики</t>
  </si>
  <si>
    <t>Выплаты страховой (перестраховочной) организации</t>
  </si>
  <si>
    <t>по договорам страхования</t>
  </si>
  <si>
    <t>по договорам перестрахования</t>
  </si>
  <si>
    <t>2 (гр.3+ гр.4)</t>
  </si>
  <si>
    <t>5 (гр.6 + гр.7)</t>
  </si>
  <si>
    <t>8 (гр.2 - гр.5)</t>
  </si>
  <si>
    <t>9 (гр.10+11+12)</t>
  </si>
  <si>
    <t>ЗАО "НСК"</t>
  </si>
  <si>
    <t>Личное страхование</t>
  </si>
  <si>
    <t>Имущественное страхование</t>
  </si>
  <si>
    <t>Страхование ответственности</t>
  </si>
  <si>
    <t>Страхование жизни</t>
  </si>
  <si>
    <t>Обязательное страхование</t>
  </si>
  <si>
    <t xml:space="preserve">Такафул </t>
  </si>
  <si>
    <t>всего</t>
  </si>
  <si>
    <t>ОАО "Государственная страховая организация"</t>
  </si>
  <si>
    <t>ЗАО СК "Квантум Иншуренс"</t>
  </si>
  <si>
    <t>ЗАО СК "Алма-Иншуренс"</t>
  </si>
  <si>
    <t>ЗАО СК "АТН Полис"</t>
  </si>
  <si>
    <t>ЗАО СК "А Плюс"</t>
  </si>
  <si>
    <t>ЗАО СК "АЮ Гарант"</t>
  </si>
  <si>
    <t>ЗАО "Бакай Иншуренс"</t>
  </si>
  <si>
    <t>ЗАО СК "Здоровье"</t>
  </si>
  <si>
    <t>ЗАО "Джубили Кыргызстан Иншуренс Компани"</t>
  </si>
  <si>
    <t>ЗАО "Сакбол"</t>
  </si>
  <si>
    <t>ЗАО "СК "Арсеналъ-Кыргызстан"</t>
  </si>
  <si>
    <t>ЗАО "ТБСК "ТурБалт"</t>
  </si>
  <si>
    <t>ЗАО СК "Али Гарант"</t>
  </si>
  <si>
    <t>ЗАО СК "Кыргызстан"</t>
  </si>
  <si>
    <t>ЗАО "Дордой Страхование"</t>
  </si>
  <si>
    <t>ЗАО СК "Аманат"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</si>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</sst>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#,##0.00_ ;\-#,##0.00\ 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B3EBFF"/>
        <bgColor indexed="64"/>
      </patternFill>
    </fill>
    <fill>
      <patternFill patternType="darkDown">
        <fgColor rgb="FFCCFFFF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1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4" fontId="6" fillId="8" borderId="5" xfId="0" applyNumberFormat="1" applyFont="1" applyFill="1" applyBorder="1" applyAlignment="1">
      <alignment horizontal="center" vertical="center"/>
    </xf>
    <xf numFmtId="4" fontId="7" fillId="0" borderId="5" xfId="0" applyNumberFormat="1" applyFont="1" applyFill="1" applyBorder="1" applyAlignment="1">
      <alignment horizontal="center" vertical="center" wrapText="1"/>
    </xf>
    <xf numFmtId="4" fontId="7" fillId="3" borderId="5" xfId="0" applyNumberFormat="1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wrapText="1"/>
    </xf>
    <xf numFmtId="4" fontId="5" fillId="8" borderId="5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5" fillId="3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3" fontId="5" fillId="0" borderId="5" xfId="1" applyNumberFormat="1" applyFont="1" applyFill="1" applyBorder="1" applyAlignment="1">
      <alignment horizontal="center" vertical="center" wrapText="1"/>
    </xf>
    <xf numFmtId="43" fontId="5" fillId="0" borderId="5" xfId="0" applyNumberFormat="1" applyFont="1" applyFill="1" applyBorder="1" applyAlignment="1">
      <alignment horizontal="center" vertical="center" wrapText="1"/>
    </xf>
    <xf numFmtId="43" fontId="5" fillId="3" borderId="5" xfId="0" applyNumberFormat="1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left" wrapText="1"/>
    </xf>
    <xf numFmtId="43" fontId="4" fillId="8" borderId="5" xfId="1" applyNumberFormat="1" applyFont="1" applyFill="1" applyBorder="1" applyAlignment="1">
      <alignment horizontal="center" vertical="center" wrapText="1"/>
    </xf>
    <xf numFmtId="43" fontId="6" fillId="8" borderId="5" xfId="0" applyNumberFormat="1" applyFont="1" applyFill="1" applyBorder="1" applyAlignment="1">
      <alignment horizontal="center" vertical="center"/>
    </xf>
    <xf numFmtId="43" fontId="6" fillId="0" borderId="5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 vertical="center"/>
    </xf>
    <xf numFmtId="0" fontId="0" fillId="0" borderId="5" xfId="0" applyBorder="1"/>
    <xf numFmtId="164" fontId="6" fillId="8" borderId="5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wrapText="1"/>
    </xf>
    <xf numFmtId="0" fontId="3" fillId="10" borderId="7" xfId="0" applyFont="1" applyFill="1" applyBorder="1" applyAlignment="1">
      <alignment wrapText="1"/>
    </xf>
    <xf numFmtId="43" fontId="3" fillId="8" borderId="5" xfId="0" applyNumberFormat="1" applyFont="1" applyFill="1" applyBorder="1" applyAlignment="1">
      <alignment horizontal="center" vertical="center"/>
    </xf>
    <xf numFmtId="164" fontId="3" fillId="8" borderId="5" xfId="0" applyNumberFormat="1" applyFont="1" applyFill="1" applyBorder="1" applyAlignment="1">
      <alignment horizontal="center" vertical="center"/>
    </xf>
    <xf numFmtId="4" fontId="7" fillId="8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4" fontId="6" fillId="8" borderId="8" xfId="0" applyNumberFormat="1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3" borderId="8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wrapText="1"/>
    </xf>
    <xf numFmtId="4" fontId="3" fillId="8" borderId="5" xfId="0" applyNumberFormat="1" applyFont="1" applyFill="1" applyBorder="1" applyAlignment="1">
      <alignment horizontal="center" vertical="center"/>
    </xf>
    <xf numFmtId="4" fontId="3" fillId="10" borderId="5" xfId="0" applyNumberFormat="1" applyFont="1" applyFill="1" applyBorder="1" applyAlignment="1">
      <alignment horizontal="center" vertical="center"/>
    </xf>
    <xf numFmtId="164" fontId="6" fillId="10" borderId="5" xfId="0" applyNumberFormat="1" applyFont="1" applyFill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left" wrapText="1"/>
    </xf>
    <xf numFmtId="164" fontId="3" fillId="10" borderId="5" xfId="0" applyNumberFormat="1" applyFont="1" applyFill="1" applyBorder="1" applyAlignment="1">
      <alignment horizontal="center" vertical="center"/>
    </xf>
    <xf numFmtId="4" fontId="6" fillId="10" borderId="5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4" fontId="6" fillId="3" borderId="0" xfId="0" applyNumberFormat="1" applyFont="1" applyFill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3" fillId="10" borderId="6" xfId="0" applyNumberFormat="1" applyFont="1" applyFill="1" applyBorder="1" applyAlignment="1">
      <alignment horizontal="center" vertical="center"/>
    </xf>
    <xf numFmtId="4" fontId="5" fillId="8" borderId="5" xfId="0" applyNumberFormat="1" applyFont="1" applyFill="1" applyBorder="1" applyAlignment="1">
      <alignment horizontal="center" vertical="center"/>
    </xf>
    <xf numFmtId="43" fontId="5" fillId="3" borderId="5" xfId="1" applyNumberFormat="1" applyFont="1" applyFill="1" applyBorder="1" applyAlignment="1">
      <alignment horizontal="center" vertical="center"/>
    </xf>
    <xf numFmtId="43" fontId="6" fillId="3" borderId="5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164" fontId="5" fillId="3" borderId="5" xfId="1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164" fontId="4" fillId="3" borderId="5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wrapText="1"/>
    </xf>
    <xf numFmtId="0" fontId="6" fillId="3" borderId="5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wrapText="1"/>
    </xf>
    <xf numFmtId="0" fontId="3" fillId="12" borderId="5" xfId="0" applyFont="1" applyFill="1" applyBorder="1" applyAlignment="1">
      <alignment horizontal="left" vertical="center" wrapText="1"/>
    </xf>
    <xf numFmtId="43" fontId="3" fillId="12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top"/>
    </xf>
    <xf numFmtId="0" fontId="4" fillId="5" borderId="5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7135-2E99-4652-98BD-05A090294276}">
  <dimension ref="A1:O126"/>
  <sheetViews>
    <sheetView tabSelected="1" zoomScale="80" zoomScaleNormal="80" workbookViewId="0">
      <pane xSplit="2" ySplit="4" topLeftCell="C107" activePane="bottomRight" state="frozen"/>
      <selection pane="topRight" activeCell="C1" sqref="C1"/>
      <selection pane="bottomLeft" activeCell="A5" sqref="A5"/>
      <selection pane="bottomRight" activeCell="K19" sqref="K19"/>
    </sheetView>
  </sheetViews>
  <sheetFormatPr defaultRowHeight="15" x14ac:dyDescent="0.25"/>
  <cols>
    <col min="2" max="2" width="21" customWidth="1"/>
    <col min="3" max="3" width="22.42578125" customWidth="1"/>
    <col min="4" max="4" width="20.7109375" customWidth="1"/>
    <col min="5" max="5" width="19.5703125" customWidth="1"/>
    <col min="6" max="6" width="18" customWidth="1"/>
    <col min="7" max="7" width="19.28515625" customWidth="1"/>
    <col min="8" max="8" width="20.42578125" customWidth="1"/>
    <col min="9" max="9" width="18.140625" customWidth="1"/>
    <col min="10" max="10" width="21.140625" customWidth="1"/>
    <col min="11" max="11" width="21.42578125" customWidth="1"/>
    <col min="12" max="12" width="21.7109375" customWidth="1"/>
    <col min="13" max="13" width="22" customWidth="1"/>
    <col min="14" max="14" width="19.140625" customWidth="1"/>
    <col min="15" max="15" width="20.42578125" customWidth="1"/>
  </cols>
  <sheetData>
    <row r="1" spans="1:15" ht="18.75" x14ac:dyDescent="0.2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  <c r="N1" s="1" t="s">
        <v>1</v>
      </c>
    </row>
    <row r="2" spans="1:15" x14ac:dyDescent="0.25">
      <c r="A2" s="70" t="s">
        <v>2</v>
      </c>
      <c r="B2" s="71" t="s">
        <v>3</v>
      </c>
      <c r="C2" s="72" t="s">
        <v>4</v>
      </c>
      <c r="D2" s="72" t="s">
        <v>5</v>
      </c>
      <c r="E2" s="73" t="s">
        <v>6</v>
      </c>
      <c r="F2" s="73"/>
      <c r="G2" s="72" t="s">
        <v>7</v>
      </c>
      <c r="H2" s="74" t="s">
        <v>6</v>
      </c>
      <c r="I2" s="74"/>
      <c r="J2" s="72" t="s">
        <v>8</v>
      </c>
      <c r="K2" s="72" t="s">
        <v>9</v>
      </c>
      <c r="L2" s="72" t="s">
        <v>10</v>
      </c>
      <c r="M2" s="75" t="s">
        <v>6</v>
      </c>
      <c r="N2" s="75"/>
      <c r="O2" s="72" t="s">
        <v>11</v>
      </c>
    </row>
    <row r="3" spans="1:15" x14ac:dyDescent="0.25">
      <c r="A3" s="70"/>
      <c r="B3" s="71"/>
      <c r="C3" s="72"/>
      <c r="D3" s="72"/>
      <c r="E3" s="76" t="s">
        <v>12</v>
      </c>
      <c r="F3" s="76" t="s">
        <v>13</v>
      </c>
      <c r="G3" s="72"/>
      <c r="H3" s="76" t="s">
        <v>14</v>
      </c>
      <c r="I3" s="76" t="s">
        <v>15</v>
      </c>
      <c r="J3" s="72"/>
      <c r="K3" s="72"/>
      <c r="L3" s="72"/>
      <c r="M3" s="76" t="s">
        <v>16</v>
      </c>
      <c r="N3" s="76"/>
      <c r="O3" s="72"/>
    </row>
    <row r="4" spans="1:15" ht="28.5" x14ac:dyDescent="0.25">
      <c r="A4" s="70"/>
      <c r="B4" s="71"/>
      <c r="C4" s="72"/>
      <c r="D4" s="72"/>
      <c r="E4" s="76"/>
      <c r="F4" s="76"/>
      <c r="G4" s="72"/>
      <c r="H4" s="76"/>
      <c r="I4" s="76"/>
      <c r="J4" s="72"/>
      <c r="K4" s="72"/>
      <c r="L4" s="72"/>
      <c r="M4" s="2" t="s">
        <v>17</v>
      </c>
      <c r="N4" s="2" t="s">
        <v>18</v>
      </c>
      <c r="O4" s="72"/>
    </row>
    <row r="5" spans="1:15" x14ac:dyDescent="0.25">
      <c r="A5" s="70"/>
      <c r="B5" s="71"/>
      <c r="C5" s="3"/>
      <c r="D5" s="4" t="s">
        <v>19</v>
      </c>
      <c r="E5" s="5">
        <v>3</v>
      </c>
      <c r="F5" s="5">
        <v>4</v>
      </c>
      <c r="G5" s="4" t="s">
        <v>20</v>
      </c>
      <c r="H5" s="5">
        <v>6</v>
      </c>
      <c r="I5" s="5">
        <v>7</v>
      </c>
      <c r="J5" s="4" t="s">
        <v>21</v>
      </c>
      <c r="K5" s="4" t="s">
        <v>22</v>
      </c>
      <c r="L5" s="5">
        <v>10</v>
      </c>
      <c r="M5" s="5">
        <v>11</v>
      </c>
      <c r="N5" s="5">
        <v>12</v>
      </c>
      <c r="O5" s="6">
        <v>13</v>
      </c>
    </row>
    <row r="6" spans="1:15" x14ac:dyDescent="0.25">
      <c r="A6" s="77">
        <v>1</v>
      </c>
      <c r="B6" s="78" t="s">
        <v>23</v>
      </c>
      <c r="C6" s="7" t="s">
        <v>24</v>
      </c>
      <c r="D6" s="8">
        <v>53216918.380000003</v>
      </c>
      <c r="E6" s="9">
        <v>53187307.359999999</v>
      </c>
      <c r="F6" s="9">
        <v>29611.02</v>
      </c>
      <c r="G6" s="9">
        <v>473759.5</v>
      </c>
      <c r="H6" s="9">
        <v>473759.5</v>
      </c>
      <c r="I6" s="10">
        <f>G6-H6</f>
        <v>0</v>
      </c>
      <c r="J6" s="9">
        <f>D6-G6</f>
        <v>52743158.880000003</v>
      </c>
      <c r="K6" s="9">
        <v>20163115.91</v>
      </c>
      <c r="L6" s="9">
        <v>0</v>
      </c>
      <c r="M6" s="9">
        <v>20163115.91</v>
      </c>
      <c r="N6" s="9">
        <v>0</v>
      </c>
      <c r="O6" s="9">
        <v>0</v>
      </c>
    </row>
    <row r="7" spans="1:15" ht="29.25" x14ac:dyDescent="0.25">
      <c r="A7" s="77"/>
      <c r="B7" s="78"/>
      <c r="C7" s="11" t="s">
        <v>25</v>
      </c>
      <c r="D7" s="8">
        <v>291812553.38999999</v>
      </c>
      <c r="E7" s="9">
        <v>288448563</v>
      </c>
      <c r="F7" s="9">
        <v>3363990.44</v>
      </c>
      <c r="G7" s="9">
        <v>61045428.729999997</v>
      </c>
      <c r="H7" s="9">
        <v>9101093.1500000004</v>
      </c>
      <c r="I7" s="10">
        <v>51944335.579999998</v>
      </c>
      <c r="J7" s="9">
        <f>D7-G7</f>
        <v>230767124.66</v>
      </c>
      <c r="K7" s="9">
        <v>158754443.59</v>
      </c>
      <c r="L7" s="9">
        <v>51901713.299999997</v>
      </c>
      <c r="M7" s="9">
        <v>102357307.73</v>
      </c>
      <c r="N7" s="9">
        <v>0</v>
      </c>
      <c r="O7" s="9">
        <v>4495422.55</v>
      </c>
    </row>
    <row r="8" spans="1:15" ht="29.25" x14ac:dyDescent="0.25">
      <c r="A8" s="77"/>
      <c r="B8" s="78"/>
      <c r="C8" s="11" t="s">
        <v>26</v>
      </c>
      <c r="D8" s="8">
        <v>21438170.600000001</v>
      </c>
      <c r="E8" s="9">
        <v>20313715.079999998</v>
      </c>
      <c r="F8" s="9">
        <v>1124455.52</v>
      </c>
      <c r="G8" s="9">
        <v>3346987.48</v>
      </c>
      <c r="H8" s="9">
        <v>0</v>
      </c>
      <c r="I8" s="10">
        <v>3346987.48</v>
      </c>
      <c r="J8" s="9">
        <f>D8-G8</f>
        <v>18091183.120000001</v>
      </c>
      <c r="K8" s="9">
        <v>2423994.38</v>
      </c>
      <c r="L8" s="9">
        <v>-1032836</v>
      </c>
      <c r="M8" s="9">
        <v>3033078</v>
      </c>
      <c r="N8" s="9">
        <v>0</v>
      </c>
      <c r="O8" s="9">
        <v>423752.38</v>
      </c>
    </row>
    <row r="9" spans="1:15" x14ac:dyDescent="0.25">
      <c r="A9" s="77"/>
      <c r="B9" s="78"/>
      <c r="C9" s="11" t="s">
        <v>27</v>
      </c>
      <c r="D9" s="12"/>
      <c r="E9" s="13"/>
      <c r="F9" s="13"/>
      <c r="G9" s="13"/>
      <c r="H9" s="13"/>
      <c r="I9" s="14"/>
      <c r="J9" s="13">
        <f>D9-G9</f>
        <v>0</v>
      </c>
      <c r="K9" s="13">
        <v>0</v>
      </c>
      <c r="L9" s="13">
        <v>0</v>
      </c>
      <c r="M9" s="13">
        <v>0</v>
      </c>
      <c r="N9" s="13">
        <v>0</v>
      </c>
      <c r="O9" s="9">
        <v>0</v>
      </c>
    </row>
    <row r="10" spans="1:15" ht="29.25" x14ac:dyDescent="0.25">
      <c r="A10" s="77"/>
      <c r="B10" s="78"/>
      <c r="C10" s="11" t="s">
        <v>28</v>
      </c>
      <c r="D10" s="8">
        <v>278295367.63</v>
      </c>
      <c r="E10" s="9">
        <v>278295367.63</v>
      </c>
      <c r="F10" s="9">
        <v>0</v>
      </c>
      <c r="G10" s="9">
        <v>54152.36</v>
      </c>
      <c r="H10" s="15">
        <v>0</v>
      </c>
      <c r="I10" s="10">
        <v>54152.36</v>
      </c>
      <c r="J10" s="9">
        <f>D10-G10</f>
        <v>278241215.26999998</v>
      </c>
      <c r="K10" s="13">
        <v>116358406.09</v>
      </c>
      <c r="L10" s="15">
        <v>0</v>
      </c>
      <c r="M10" s="13">
        <v>116358406.09</v>
      </c>
      <c r="N10" s="15"/>
      <c r="O10" s="9"/>
    </row>
    <row r="11" spans="1:15" x14ac:dyDescent="0.25">
      <c r="A11" s="77"/>
      <c r="B11" s="78"/>
      <c r="C11" s="11" t="s">
        <v>29</v>
      </c>
      <c r="D11" s="12"/>
      <c r="E11" s="13"/>
      <c r="F11" s="13"/>
      <c r="G11" s="16"/>
      <c r="H11" s="17"/>
      <c r="I11" s="18"/>
      <c r="J11" s="13"/>
      <c r="K11" s="17"/>
      <c r="L11" s="17"/>
      <c r="M11" s="17"/>
      <c r="N11" s="17">
        <v>0</v>
      </c>
      <c r="O11" s="9"/>
    </row>
    <row r="12" spans="1:15" x14ac:dyDescent="0.25">
      <c r="A12" s="77"/>
      <c r="B12" s="78"/>
      <c r="C12" s="19" t="s">
        <v>30</v>
      </c>
      <c r="D12" s="20">
        <f t="shared" ref="D12:L12" si="0">SUM(D6:D11)</f>
        <v>644763010</v>
      </c>
      <c r="E12" s="20">
        <f t="shared" si="0"/>
        <v>640244953.06999993</v>
      </c>
      <c r="F12" s="20">
        <f t="shared" si="0"/>
        <v>4518056.9800000004</v>
      </c>
      <c r="G12" s="20">
        <f t="shared" si="0"/>
        <v>64920328.069999993</v>
      </c>
      <c r="H12" s="20">
        <f t="shared" si="0"/>
        <v>9574852.6500000004</v>
      </c>
      <c r="I12" s="20">
        <f>SUM(I6:I11)</f>
        <v>55345475.419999994</v>
      </c>
      <c r="J12" s="20">
        <f t="shared" si="0"/>
        <v>579842681.93000007</v>
      </c>
      <c r="K12" s="20">
        <f>SUM(K6:K11)</f>
        <v>297699959.97000003</v>
      </c>
      <c r="L12" s="20">
        <f t="shared" si="0"/>
        <v>50868877.299999997</v>
      </c>
      <c r="M12" s="20">
        <f>SUM(M6:M11)</f>
        <v>241911907.73000002</v>
      </c>
      <c r="N12" s="20">
        <f t="shared" ref="N12" si="1">SUM(N6:N11)</f>
        <v>0</v>
      </c>
      <c r="O12" s="20">
        <f>SUM(O6:O11)</f>
        <v>4919174.93</v>
      </c>
    </row>
    <row r="13" spans="1:15" x14ac:dyDescent="0.25">
      <c r="A13" s="77">
        <v>2</v>
      </c>
      <c r="B13" s="78" t="s">
        <v>31</v>
      </c>
      <c r="C13" s="7" t="s">
        <v>24</v>
      </c>
      <c r="D13" s="21">
        <v>755987.79</v>
      </c>
      <c r="E13" s="22">
        <v>755987.79</v>
      </c>
      <c r="F13" s="23">
        <v>0</v>
      </c>
      <c r="G13" s="23">
        <v>129599.57</v>
      </c>
      <c r="H13" s="23">
        <v>129599.57</v>
      </c>
      <c r="I13" s="24">
        <v>0</v>
      </c>
      <c r="J13" s="23">
        <f>D13-G13</f>
        <v>626388.22</v>
      </c>
      <c r="K13" s="23">
        <v>20000</v>
      </c>
      <c r="L13" s="23">
        <v>20000</v>
      </c>
      <c r="M13" s="23">
        <v>20000</v>
      </c>
      <c r="N13" s="23">
        <v>0</v>
      </c>
      <c r="O13" s="25">
        <v>0</v>
      </c>
    </row>
    <row r="14" spans="1:15" ht="29.25" x14ac:dyDescent="0.25">
      <c r="A14" s="77"/>
      <c r="B14" s="78"/>
      <c r="C14" s="11" t="s">
        <v>25</v>
      </c>
      <c r="D14" s="21">
        <v>315994984.42000002</v>
      </c>
      <c r="E14" s="22">
        <v>315470184.39999998</v>
      </c>
      <c r="F14" s="23">
        <v>524800.02</v>
      </c>
      <c r="G14" s="23">
        <v>97679970.739999995</v>
      </c>
      <c r="H14" s="23">
        <v>95508306.269999996</v>
      </c>
      <c r="I14" s="24">
        <v>2171664.17</v>
      </c>
      <c r="J14" s="23">
        <f t="shared" ref="J14:J18" si="2">D14-G14</f>
        <v>218315013.68000001</v>
      </c>
      <c r="K14" s="23">
        <v>285454951.10000002</v>
      </c>
      <c r="L14" s="23">
        <v>228626336.88999999</v>
      </c>
      <c r="M14" s="23">
        <v>56828614.210000001</v>
      </c>
      <c r="N14" s="23">
        <v>228626336.88999999</v>
      </c>
      <c r="O14" s="25">
        <v>0</v>
      </c>
    </row>
    <row r="15" spans="1:15" ht="29.25" x14ac:dyDescent="0.25">
      <c r="A15" s="77"/>
      <c r="B15" s="78"/>
      <c r="C15" s="11" t="s">
        <v>26</v>
      </c>
      <c r="D15" s="21">
        <v>13064634.6</v>
      </c>
      <c r="E15" s="22">
        <v>13002451.65</v>
      </c>
      <c r="F15" s="23">
        <v>62182.95</v>
      </c>
      <c r="G15" s="23">
        <v>8376135</v>
      </c>
      <c r="H15" s="23">
        <v>8307750</v>
      </c>
      <c r="I15" s="24">
        <v>68385</v>
      </c>
      <c r="J15" s="23">
        <f t="shared" si="2"/>
        <v>4688499.5999999996</v>
      </c>
      <c r="K15" s="23"/>
      <c r="L15" s="23"/>
      <c r="M15" s="23"/>
      <c r="N15" s="23"/>
      <c r="O15" s="25">
        <v>0</v>
      </c>
    </row>
    <row r="16" spans="1:15" x14ac:dyDescent="0.25">
      <c r="A16" s="77"/>
      <c r="B16" s="78"/>
      <c r="C16" s="11" t="s">
        <v>27</v>
      </c>
      <c r="D16" s="26"/>
      <c r="E16" s="27"/>
      <c r="F16" s="23"/>
      <c r="G16" s="23"/>
      <c r="H16" s="23"/>
      <c r="I16" s="24"/>
      <c r="J16" s="23">
        <f t="shared" si="2"/>
        <v>0</v>
      </c>
      <c r="K16" s="23"/>
      <c r="L16" s="23"/>
      <c r="M16" s="23"/>
      <c r="N16" s="23"/>
      <c r="O16" s="25">
        <v>0</v>
      </c>
    </row>
    <row r="17" spans="1:15" ht="29.25" x14ac:dyDescent="0.25">
      <c r="A17" s="77"/>
      <c r="B17" s="78"/>
      <c r="C17" s="11" t="s">
        <v>28</v>
      </c>
      <c r="D17" s="21">
        <v>433332164.32999998</v>
      </c>
      <c r="E17" s="22">
        <v>433332164.32999998</v>
      </c>
      <c r="F17" s="23">
        <v>0</v>
      </c>
      <c r="G17" s="23">
        <v>2872288.32</v>
      </c>
      <c r="H17" s="23">
        <v>0</v>
      </c>
      <c r="I17" s="24">
        <v>2872288.32</v>
      </c>
      <c r="J17" s="23">
        <f t="shared" si="2"/>
        <v>430459876.00999999</v>
      </c>
      <c r="K17" s="23">
        <v>136790806.91999999</v>
      </c>
      <c r="L17" s="28">
        <v>0</v>
      </c>
      <c r="M17" s="23">
        <v>136790806.91999999</v>
      </c>
      <c r="N17" s="23">
        <v>0</v>
      </c>
      <c r="O17" s="25">
        <v>0</v>
      </c>
    </row>
    <row r="18" spans="1:15" x14ac:dyDescent="0.25">
      <c r="A18" s="77"/>
      <c r="B18" s="78"/>
      <c r="C18" s="29" t="s">
        <v>29</v>
      </c>
      <c r="D18" s="21">
        <v>74416.13</v>
      </c>
      <c r="E18" s="22">
        <v>74416.13</v>
      </c>
      <c r="F18" s="23">
        <v>0</v>
      </c>
      <c r="G18" s="23">
        <v>0</v>
      </c>
      <c r="H18" s="23">
        <v>0</v>
      </c>
      <c r="I18" s="24">
        <v>0</v>
      </c>
      <c r="J18" s="23">
        <f t="shared" si="2"/>
        <v>74416.13</v>
      </c>
      <c r="K18" s="23"/>
      <c r="L18" s="23"/>
      <c r="M18" s="23"/>
      <c r="N18" s="23"/>
      <c r="O18" s="25">
        <v>0</v>
      </c>
    </row>
    <row r="19" spans="1:15" x14ac:dyDescent="0.25">
      <c r="A19" s="77"/>
      <c r="B19" s="78"/>
      <c r="C19" s="30" t="s">
        <v>30</v>
      </c>
      <c r="D19" s="31">
        <f t="shared" ref="D19:L19" si="3">SUM(D13:D18)</f>
        <v>763222187.2700001</v>
      </c>
      <c r="E19" s="31">
        <f t="shared" si="3"/>
        <v>762635204.29999995</v>
      </c>
      <c r="F19" s="31">
        <f t="shared" si="3"/>
        <v>586982.97</v>
      </c>
      <c r="G19" s="31">
        <f t="shared" si="3"/>
        <v>109057993.62999998</v>
      </c>
      <c r="H19" s="31">
        <f t="shared" si="3"/>
        <v>103945655.83999999</v>
      </c>
      <c r="I19" s="31">
        <f>SUM(I13:I18)</f>
        <v>5112337.49</v>
      </c>
      <c r="J19" s="31">
        <f t="shared" si="3"/>
        <v>654164193.63999999</v>
      </c>
      <c r="K19" s="31">
        <f t="shared" ref="K19:O19" si="4">SUM(K13:K18)</f>
        <v>422265758.01999998</v>
      </c>
      <c r="L19" s="32">
        <f t="shared" si="4"/>
        <v>228646336.88999999</v>
      </c>
      <c r="M19" s="32">
        <f>SUM(M13:M18)</f>
        <v>193639421.13</v>
      </c>
      <c r="N19" s="32">
        <f t="shared" ref="N19" si="5">SUM(N13:N18)</f>
        <v>228626336.88999999</v>
      </c>
      <c r="O19" s="32">
        <f>SUM(O13:O18)</f>
        <v>0</v>
      </c>
    </row>
    <row r="20" spans="1:15" x14ac:dyDescent="0.25">
      <c r="A20" s="77">
        <v>3</v>
      </c>
      <c r="B20" s="78" t="s">
        <v>32</v>
      </c>
      <c r="C20" s="7" t="s">
        <v>24</v>
      </c>
      <c r="D20" s="33">
        <v>3559901.04</v>
      </c>
      <c r="E20" s="9">
        <v>3533651.04</v>
      </c>
      <c r="F20" s="9">
        <v>26250</v>
      </c>
      <c r="G20" s="9">
        <v>10762.58</v>
      </c>
      <c r="H20" s="9">
        <v>0</v>
      </c>
      <c r="I20" s="10">
        <v>10762.58</v>
      </c>
      <c r="J20" s="9">
        <f>D20-G20</f>
        <v>3549138.46</v>
      </c>
      <c r="K20" s="9">
        <v>654856.61</v>
      </c>
      <c r="L20" s="9">
        <v>217470.15</v>
      </c>
      <c r="M20" s="9">
        <v>2447.19</v>
      </c>
      <c r="N20" s="9">
        <v>0</v>
      </c>
      <c r="O20" s="9">
        <v>434939.27</v>
      </c>
    </row>
    <row r="21" spans="1:15" ht="29.25" x14ac:dyDescent="0.25">
      <c r="A21" s="77"/>
      <c r="B21" s="78"/>
      <c r="C21" s="11" t="s">
        <v>25</v>
      </c>
      <c r="D21" s="33">
        <v>115399343.22</v>
      </c>
      <c r="E21" s="9">
        <v>114223004.72</v>
      </c>
      <c r="F21" s="9">
        <v>1176338.5</v>
      </c>
      <c r="G21" s="9">
        <v>79710108.209999993</v>
      </c>
      <c r="H21" s="9">
        <v>23100830.489999998</v>
      </c>
      <c r="I21" s="10">
        <v>56609277.719999999</v>
      </c>
      <c r="J21" s="9">
        <f>D21-G21</f>
        <v>35689235.010000005</v>
      </c>
      <c r="K21" s="9">
        <v>23209380.73</v>
      </c>
      <c r="L21" s="9">
        <v>19823482.52</v>
      </c>
      <c r="M21" s="9">
        <v>3385898.21</v>
      </c>
      <c r="N21" s="9">
        <v>0</v>
      </c>
      <c r="O21" s="9">
        <v>0</v>
      </c>
    </row>
    <row r="22" spans="1:15" ht="29.25" x14ac:dyDescent="0.25">
      <c r="A22" s="77"/>
      <c r="B22" s="78"/>
      <c r="C22" s="11" t="s">
        <v>26</v>
      </c>
      <c r="D22" s="33">
        <v>2812072.62</v>
      </c>
      <c r="E22" s="9">
        <v>2557602.15</v>
      </c>
      <c r="F22" s="9">
        <v>254470.47</v>
      </c>
      <c r="G22" s="9">
        <v>976201.6</v>
      </c>
      <c r="H22" s="9">
        <v>193212.78</v>
      </c>
      <c r="I22" s="10">
        <v>782988.82</v>
      </c>
      <c r="J22" s="9">
        <f>D22-G22</f>
        <v>1835871.02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5" x14ac:dyDescent="0.25">
      <c r="A23" s="77"/>
      <c r="B23" s="78"/>
      <c r="C23" s="11" t="s">
        <v>27</v>
      </c>
      <c r="D23" s="8"/>
      <c r="E23" s="23"/>
      <c r="F23" s="23"/>
      <c r="G23" s="23"/>
      <c r="H23" s="23"/>
      <c r="I23" s="24"/>
      <c r="J23" s="9">
        <f t="shared" ref="J23:J24" si="6">D23-G23</f>
        <v>0</v>
      </c>
      <c r="K23" s="23"/>
      <c r="L23" s="23"/>
      <c r="M23" s="23"/>
      <c r="N23" s="23"/>
      <c r="O23" s="9"/>
    </row>
    <row r="24" spans="1:15" ht="29.25" x14ac:dyDescent="0.25">
      <c r="A24" s="77"/>
      <c r="B24" s="78"/>
      <c r="C24" s="11" t="s">
        <v>28</v>
      </c>
      <c r="D24" s="33">
        <v>46070079.390000001</v>
      </c>
      <c r="E24" s="9">
        <v>29150053.73</v>
      </c>
      <c r="F24" s="9">
        <v>16920025.66</v>
      </c>
      <c r="G24" s="9">
        <v>55520.3</v>
      </c>
      <c r="H24" s="9">
        <v>0</v>
      </c>
      <c r="I24" s="10">
        <v>55520.3</v>
      </c>
      <c r="J24" s="9">
        <f t="shared" si="6"/>
        <v>46014559.090000004</v>
      </c>
      <c r="K24" s="9">
        <v>8062858.3099999996</v>
      </c>
      <c r="L24" s="9">
        <v>0</v>
      </c>
      <c r="M24" s="9">
        <v>8062858.3099999996</v>
      </c>
      <c r="N24" s="9">
        <v>0</v>
      </c>
      <c r="O24" s="9">
        <v>0</v>
      </c>
    </row>
    <row r="25" spans="1:15" x14ac:dyDescent="0.25">
      <c r="A25" s="77"/>
      <c r="B25" s="78"/>
      <c r="C25" s="34" t="s">
        <v>29</v>
      </c>
      <c r="D25" s="35"/>
      <c r="E25" s="36"/>
      <c r="F25" s="36"/>
      <c r="G25" s="36"/>
      <c r="H25" s="36"/>
      <c r="I25" s="37"/>
      <c r="J25" s="36"/>
      <c r="K25" s="36"/>
      <c r="L25" s="36"/>
      <c r="M25" s="36"/>
      <c r="N25" s="36"/>
    </row>
    <row r="26" spans="1:15" x14ac:dyDescent="0.25">
      <c r="A26" s="77"/>
      <c r="B26" s="78"/>
      <c r="C26" s="38" t="s">
        <v>30</v>
      </c>
      <c r="D26" s="39">
        <f>SUM(D20:D25)</f>
        <v>167841396.27000001</v>
      </c>
      <c r="E26" s="40">
        <f>SUM(E20:E25)</f>
        <v>149464311.64000002</v>
      </c>
      <c r="F26" s="40">
        <f t="shared" ref="F26:N26" si="7">SUM(F20:F25)</f>
        <v>18377084.629999999</v>
      </c>
      <c r="G26" s="40">
        <f t="shared" si="7"/>
        <v>80752592.689999983</v>
      </c>
      <c r="H26" s="40">
        <f t="shared" si="7"/>
        <v>23294043.27</v>
      </c>
      <c r="I26" s="39">
        <f t="shared" si="7"/>
        <v>57458549.419999994</v>
      </c>
      <c r="J26" s="40">
        <f t="shared" si="7"/>
        <v>87088803.580000013</v>
      </c>
      <c r="K26" s="40">
        <f t="shared" si="7"/>
        <v>31927095.649999999</v>
      </c>
      <c r="L26" s="40">
        <f t="shared" si="7"/>
        <v>20040952.669999998</v>
      </c>
      <c r="M26" s="40">
        <f>SUM(M20:M25)</f>
        <v>11451203.709999999</v>
      </c>
      <c r="N26" s="40">
        <f t="shared" si="7"/>
        <v>0</v>
      </c>
      <c r="O26" s="40">
        <f>SUM(O20:O25)</f>
        <v>434939.27</v>
      </c>
    </row>
    <row r="27" spans="1:15" x14ac:dyDescent="0.25">
      <c r="A27" s="77">
        <v>4</v>
      </c>
      <c r="B27" s="78" t="s">
        <v>33</v>
      </c>
      <c r="C27" s="7" t="s">
        <v>24</v>
      </c>
      <c r="D27" s="41">
        <v>9765805.0099999998</v>
      </c>
      <c r="E27" s="42">
        <v>9709294.4700000007</v>
      </c>
      <c r="F27" s="42">
        <v>56510.54</v>
      </c>
      <c r="G27" s="42">
        <v>26250</v>
      </c>
      <c r="H27" s="42"/>
      <c r="I27" s="43">
        <v>26250</v>
      </c>
      <c r="J27" s="42">
        <f>D27-G27</f>
        <v>9739555.0099999998</v>
      </c>
      <c r="K27" s="42">
        <v>1804257.26</v>
      </c>
      <c r="L27" s="42">
        <v>0</v>
      </c>
      <c r="M27" s="42">
        <v>1804257.26</v>
      </c>
      <c r="N27" s="42">
        <v>0</v>
      </c>
      <c r="O27" s="27">
        <v>0</v>
      </c>
    </row>
    <row r="28" spans="1:15" ht="29.25" x14ac:dyDescent="0.25">
      <c r="A28" s="77"/>
      <c r="B28" s="78"/>
      <c r="C28" s="44" t="s">
        <v>25</v>
      </c>
      <c r="D28" s="41">
        <v>113370845.95</v>
      </c>
      <c r="E28" s="43">
        <v>96224924.609999999</v>
      </c>
      <c r="F28" s="43">
        <v>17145921.34</v>
      </c>
      <c r="G28" s="43">
        <v>15598679.18</v>
      </c>
      <c r="H28" s="43">
        <v>317218.75</v>
      </c>
      <c r="I28" s="43">
        <v>15281460.43</v>
      </c>
      <c r="J28" s="42">
        <f t="shared" ref="J28:J32" si="8">D28-G28</f>
        <v>97772166.770000011</v>
      </c>
      <c r="K28" s="43">
        <v>12618084.4</v>
      </c>
      <c r="L28" s="43">
        <v>177369.75</v>
      </c>
      <c r="M28" s="43">
        <v>12440714.65</v>
      </c>
      <c r="N28" s="43">
        <v>0</v>
      </c>
      <c r="O28" s="43">
        <v>0</v>
      </c>
    </row>
    <row r="29" spans="1:15" ht="29.25" x14ac:dyDescent="0.25">
      <c r="A29" s="77"/>
      <c r="B29" s="78"/>
      <c r="C29" s="44" t="s">
        <v>26</v>
      </c>
      <c r="D29" s="41">
        <v>17292915.109999999</v>
      </c>
      <c r="E29" s="42">
        <v>16561733.039999999</v>
      </c>
      <c r="F29" s="42">
        <v>731182.07</v>
      </c>
      <c r="G29" s="42">
        <v>9461180.7200000007</v>
      </c>
      <c r="H29" s="42"/>
      <c r="I29" s="43">
        <v>9461180.7200000007</v>
      </c>
      <c r="J29" s="42">
        <f t="shared" si="8"/>
        <v>7831734.3899999987</v>
      </c>
      <c r="K29" s="42">
        <v>1080428.0900000001</v>
      </c>
      <c r="L29" s="42">
        <v>540214.05000000005</v>
      </c>
      <c r="M29" s="42">
        <v>540214.04</v>
      </c>
      <c r="N29" s="42">
        <v>0</v>
      </c>
      <c r="O29" s="27">
        <v>0</v>
      </c>
    </row>
    <row r="30" spans="1:15" x14ac:dyDescent="0.25">
      <c r="A30" s="77"/>
      <c r="B30" s="78"/>
      <c r="C30" s="44" t="s">
        <v>27</v>
      </c>
      <c r="D30" s="41"/>
      <c r="E30" s="27"/>
      <c r="F30" s="27"/>
      <c r="G30" s="27"/>
      <c r="H30" s="27"/>
      <c r="I30" s="43"/>
      <c r="J30" s="42">
        <f t="shared" si="8"/>
        <v>0</v>
      </c>
      <c r="K30" s="27"/>
      <c r="L30" s="27"/>
      <c r="M30" s="27"/>
      <c r="N30" s="27"/>
      <c r="O30" s="25"/>
    </row>
    <row r="31" spans="1:15" ht="29.25" x14ac:dyDescent="0.25">
      <c r="A31" s="77"/>
      <c r="B31" s="78"/>
      <c r="C31" s="44" t="s">
        <v>28</v>
      </c>
      <c r="D31" s="41">
        <v>61386137.310000002</v>
      </c>
      <c r="E31" s="42">
        <v>61386137.310000002</v>
      </c>
      <c r="F31" s="42">
        <v>0</v>
      </c>
      <c r="G31" s="42">
        <v>1255181.4099999999</v>
      </c>
      <c r="H31" s="42">
        <v>0</v>
      </c>
      <c r="I31" s="43">
        <v>1255181.4099999999</v>
      </c>
      <c r="J31" s="42">
        <f t="shared" si="8"/>
        <v>60130955.900000006</v>
      </c>
      <c r="K31" s="42">
        <v>28212144.809999999</v>
      </c>
      <c r="L31" s="42"/>
      <c r="M31" s="42">
        <v>28212144.809999999</v>
      </c>
      <c r="N31" s="42"/>
      <c r="O31" s="25"/>
    </row>
    <row r="32" spans="1:15" x14ac:dyDescent="0.25">
      <c r="A32" s="77"/>
      <c r="B32" s="78"/>
      <c r="C32" s="34" t="s">
        <v>29</v>
      </c>
      <c r="D32" s="41">
        <v>41594424.579999998</v>
      </c>
      <c r="E32" s="42">
        <v>41594424.579999998</v>
      </c>
      <c r="F32" s="42"/>
      <c r="G32" s="42"/>
      <c r="H32" s="42"/>
      <c r="I32" s="43"/>
      <c r="J32" s="42">
        <f t="shared" si="8"/>
        <v>41594424.579999998</v>
      </c>
      <c r="K32" s="42">
        <v>1045335.98</v>
      </c>
      <c r="L32" s="42">
        <v>0</v>
      </c>
      <c r="M32" s="42">
        <v>1045335.98</v>
      </c>
      <c r="N32" s="42">
        <v>0</v>
      </c>
      <c r="O32" s="27">
        <v>0</v>
      </c>
    </row>
    <row r="33" spans="1:15" x14ac:dyDescent="0.25">
      <c r="A33" s="77"/>
      <c r="B33" s="78"/>
      <c r="C33" s="38" t="s">
        <v>30</v>
      </c>
      <c r="D33" s="45">
        <f>SUM(D27:D32)</f>
        <v>243410127.95999998</v>
      </c>
      <c r="E33" s="45">
        <f t="shared" ref="E33:N33" si="9">SUM(E27:E32)</f>
        <v>225476514.00999999</v>
      </c>
      <c r="F33" s="45">
        <f>SUM(F27:F32)</f>
        <v>17933613.949999999</v>
      </c>
      <c r="G33" s="45">
        <f t="shared" si="9"/>
        <v>26341291.309999999</v>
      </c>
      <c r="H33" s="45">
        <f t="shared" si="9"/>
        <v>317218.75</v>
      </c>
      <c r="I33" s="32">
        <f>SUM(I27:I32)</f>
        <v>26024072.559999999</v>
      </c>
      <c r="J33" s="45">
        <f t="shared" si="9"/>
        <v>217068836.65000004</v>
      </c>
      <c r="K33" s="45">
        <f t="shared" si="9"/>
        <v>44760250.539999999</v>
      </c>
      <c r="L33" s="45">
        <f t="shared" si="9"/>
        <v>717583.8</v>
      </c>
      <c r="M33" s="45">
        <f t="shared" si="9"/>
        <v>44042666.739999995</v>
      </c>
      <c r="N33" s="45">
        <f t="shared" si="9"/>
        <v>0</v>
      </c>
      <c r="O33" s="45">
        <f>SUM(O27:O32)</f>
        <v>0</v>
      </c>
    </row>
    <row r="34" spans="1:15" x14ac:dyDescent="0.25">
      <c r="A34" s="77">
        <v>5</v>
      </c>
      <c r="B34" s="78" t="s">
        <v>34</v>
      </c>
      <c r="C34" s="7" t="s">
        <v>24</v>
      </c>
      <c r="D34" s="41">
        <v>127909809.64</v>
      </c>
      <c r="E34" s="43">
        <v>127909809.64</v>
      </c>
      <c r="F34" s="42"/>
      <c r="G34" s="42"/>
      <c r="H34" s="42"/>
      <c r="I34" s="43"/>
      <c r="J34" s="42">
        <f>D34-G34</f>
        <v>127909809.64</v>
      </c>
      <c r="K34" s="42">
        <v>13957932.4</v>
      </c>
      <c r="L34" s="42">
        <v>0</v>
      </c>
      <c r="M34" s="42">
        <v>13957932.4</v>
      </c>
      <c r="N34" s="42">
        <v>0</v>
      </c>
      <c r="O34" s="27">
        <v>0</v>
      </c>
    </row>
    <row r="35" spans="1:15" ht="29.25" x14ac:dyDescent="0.25">
      <c r="A35" s="77"/>
      <c r="B35" s="78"/>
      <c r="C35" s="44" t="s">
        <v>25</v>
      </c>
      <c r="D35" s="41">
        <v>116759218.98</v>
      </c>
      <c r="E35" s="42">
        <v>104320090.87</v>
      </c>
      <c r="F35" s="42">
        <v>53188391.060000002</v>
      </c>
      <c r="G35" s="42">
        <v>30645276.280000001</v>
      </c>
      <c r="H35" s="42">
        <v>30231177.829999998</v>
      </c>
      <c r="I35" s="43">
        <v>414098.45</v>
      </c>
      <c r="J35" s="42">
        <f t="shared" ref="J35:J39" si="10">D35-G35</f>
        <v>86113942.700000003</v>
      </c>
      <c r="K35" s="42">
        <v>69624639.640000001</v>
      </c>
      <c r="L35" s="42">
        <v>9928142.9399999995</v>
      </c>
      <c r="M35" s="42">
        <v>33262236.899999999</v>
      </c>
      <c r="N35" s="42">
        <v>26434259.800000001</v>
      </c>
      <c r="O35" s="27">
        <v>26434259.800000001</v>
      </c>
    </row>
    <row r="36" spans="1:15" ht="29.25" x14ac:dyDescent="0.25">
      <c r="A36" s="77"/>
      <c r="B36" s="78"/>
      <c r="C36" s="44" t="s">
        <v>26</v>
      </c>
      <c r="D36" s="41">
        <v>3697390.85</v>
      </c>
      <c r="E36" s="42">
        <v>2094767.89</v>
      </c>
      <c r="F36" s="42">
        <v>1602622.96</v>
      </c>
      <c r="G36" s="42">
        <v>1459643.39</v>
      </c>
      <c r="H36" s="42">
        <v>1459643.39</v>
      </c>
      <c r="I36" s="43"/>
      <c r="J36" s="42">
        <f t="shared" si="10"/>
        <v>2237747.46</v>
      </c>
      <c r="K36" s="42">
        <v>421615</v>
      </c>
      <c r="L36" s="42"/>
      <c r="M36" s="42">
        <v>421615</v>
      </c>
      <c r="N36" s="42"/>
      <c r="O36" s="25"/>
    </row>
    <row r="37" spans="1:15" x14ac:dyDescent="0.25">
      <c r="A37" s="77"/>
      <c r="B37" s="78"/>
      <c r="C37" s="44" t="s">
        <v>27</v>
      </c>
      <c r="D37" s="41"/>
      <c r="E37" s="27"/>
      <c r="F37" s="27"/>
      <c r="G37" s="27"/>
      <c r="H37" s="27"/>
      <c r="I37" s="43"/>
      <c r="J37" s="42">
        <f t="shared" si="10"/>
        <v>0</v>
      </c>
      <c r="K37" s="27"/>
      <c r="L37" s="27"/>
      <c r="M37" s="27"/>
      <c r="N37" s="27"/>
      <c r="O37" s="25"/>
    </row>
    <row r="38" spans="1:15" ht="29.25" x14ac:dyDescent="0.25">
      <c r="A38" s="77"/>
      <c r="B38" s="78"/>
      <c r="C38" s="44" t="s">
        <v>28</v>
      </c>
      <c r="D38" s="41">
        <v>35652124.979999997</v>
      </c>
      <c r="E38" s="42">
        <v>35652124.979999997</v>
      </c>
      <c r="F38" s="42">
        <v>0</v>
      </c>
      <c r="G38" s="42">
        <v>0</v>
      </c>
      <c r="H38" s="42">
        <v>0</v>
      </c>
      <c r="I38" s="43">
        <v>0</v>
      </c>
      <c r="J38" s="42">
        <f t="shared" si="10"/>
        <v>35652124.979999997</v>
      </c>
      <c r="K38" s="42">
        <v>10415172.039999999</v>
      </c>
      <c r="L38" s="42">
        <v>0</v>
      </c>
      <c r="M38" s="42">
        <v>10414283.970000001</v>
      </c>
      <c r="N38" s="42">
        <v>888.07</v>
      </c>
      <c r="O38" s="27">
        <v>888.07</v>
      </c>
    </row>
    <row r="39" spans="1:15" x14ac:dyDescent="0.25">
      <c r="A39" s="77"/>
      <c r="B39" s="78"/>
      <c r="C39" s="34" t="s">
        <v>29</v>
      </c>
      <c r="D39" s="41"/>
      <c r="E39" s="42"/>
      <c r="F39" s="42"/>
      <c r="G39" s="42"/>
      <c r="H39" s="42"/>
      <c r="I39" s="43"/>
      <c r="J39" s="42">
        <f t="shared" si="10"/>
        <v>0</v>
      </c>
      <c r="K39" s="42"/>
      <c r="L39" s="42"/>
      <c r="M39" s="42"/>
      <c r="N39" s="42"/>
      <c r="O39" s="25"/>
    </row>
    <row r="40" spans="1:15" x14ac:dyDescent="0.25">
      <c r="A40" s="77"/>
      <c r="B40" s="78"/>
      <c r="C40" s="38" t="s">
        <v>30</v>
      </c>
      <c r="D40" s="45">
        <f>SUM(D34:D39)</f>
        <v>284018544.44999999</v>
      </c>
      <c r="E40" s="45">
        <f>SUM(E34:E39)</f>
        <v>269976793.38</v>
      </c>
      <c r="F40" s="45">
        <f>SUM(F34:F39)</f>
        <v>54791014.020000003</v>
      </c>
      <c r="G40" s="45">
        <f>SUM(G34:G39)</f>
        <v>32104919.670000002</v>
      </c>
      <c r="H40" s="45">
        <f t="shared" ref="H40:N40" si="11">SUM(H34:H39)</f>
        <v>31690821.219999999</v>
      </c>
      <c r="I40" s="32">
        <f t="shared" si="11"/>
        <v>414098.45</v>
      </c>
      <c r="J40" s="45">
        <f t="shared" si="11"/>
        <v>251913624.78</v>
      </c>
      <c r="K40" s="45">
        <f t="shared" si="11"/>
        <v>94419359.080000013</v>
      </c>
      <c r="L40" s="45">
        <f t="shared" si="11"/>
        <v>9928142.9399999995</v>
      </c>
      <c r="M40" s="45">
        <f t="shared" si="11"/>
        <v>58056068.269999996</v>
      </c>
      <c r="N40" s="45">
        <f t="shared" si="11"/>
        <v>26435147.870000001</v>
      </c>
      <c r="O40" s="45">
        <f>SUM(O34:O39)</f>
        <v>26435147.870000001</v>
      </c>
    </row>
    <row r="41" spans="1:15" x14ac:dyDescent="0.25">
      <c r="A41" s="77">
        <v>6</v>
      </c>
      <c r="B41" s="78" t="s">
        <v>35</v>
      </c>
      <c r="C41" s="7" t="s">
        <v>24</v>
      </c>
      <c r="D41" s="46">
        <v>10865257.74</v>
      </c>
      <c r="E41" s="24">
        <v>10865257.74</v>
      </c>
      <c r="F41" s="24">
        <v>0</v>
      </c>
      <c r="G41" s="24">
        <v>0</v>
      </c>
      <c r="H41" s="24">
        <v>0</v>
      </c>
      <c r="I41" s="24">
        <v>0</v>
      </c>
      <c r="J41" s="24">
        <v>10865257.74</v>
      </c>
      <c r="K41" s="24">
        <v>3851594.04</v>
      </c>
      <c r="L41" s="24"/>
      <c r="M41" s="24">
        <v>3851594.04</v>
      </c>
      <c r="N41" s="24"/>
      <c r="O41" s="25"/>
    </row>
    <row r="42" spans="1:15" ht="29.25" x14ac:dyDescent="0.25">
      <c r="A42" s="77"/>
      <c r="B42" s="78"/>
      <c r="C42" s="44" t="s">
        <v>25</v>
      </c>
      <c r="D42" s="46">
        <v>42089910.07</v>
      </c>
      <c r="E42" s="24">
        <v>28409521.649999999</v>
      </c>
      <c r="F42" s="24">
        <v>13680388.42</v>
      </c>
      <c r="G42" s="28">
        <v>188017041.19999999</v>
      </c>
      <c r="H42" s="24">
        <v>183467411.5</v>
      </c>
      <c r="I42" s="24">
        <v>4549629.67</v>
      </c>
      <c r="J42" s="24">
        <v>-145927131.09999999</v>
      </c>
      <c r="K42" s="24">
        <v>19029529.420000002</v>
      </c>
      <c r="L42" s="24">
        <v>0</v>
      </c>
      <c r="M42" s="24">
        <v>18275460</v>
      </c>
      <c r="N42" s="24"/>
      <c r="O42" s="24">
        <v>754069.42</v>
      </c>
    </row>
    <row r="43" spans="1:15" ht="29.25" x14ac:dyDescent="0.25">
      <c r="A43" s="77"/>
      <c r="B43" s="78"/>
      <c r="C43" s="44" t="s">
        <v>26</v>
      </c>
      <c r="D43" s="46">
        <v>4934204.8099999996</v>
      </c>
      <c r="E43" s="24">
        <v>3633418.73</v>
      </c>
      <c r="F43" s="24">
        <v>1300786.08</v>
      </c>
      <c r="G43" s="24">
        <v>347525.09</v>
      </c>
      <c r="H43" s="24"/>
      <c r="I43" s="24">
        <v>347525.09</v>
      </c>
      <c r="J43" s="24">
        <v>4586679.72</v>
      </c>
      <c r="K43" s="24">
        <v>429183.15</v>
      </c>
      <c r="L43" s="24"/>
      <c r="M43" s="24">
        <v>429183.15</v>
      </c>
      <c r="N43" s="24"/>
      <c r="O43" s="25"/>
    </row>
    <row r="44" spans="1:15" x14ac:dyDescent="0.25">
      <c r="A44" s="77"/>
      <c r="B44" s="78"/>
      <c r="C44" s="44" t="s">
        <v>27</v>
      </c>
      <c r="D44" s="46"/>
      <c r="E44" s="23"/>
      <c r="F44" s="23"/>
      <c r="G44" s="23"/>
      <c r="H44" s="23"/>
      <c r="I44" s="24"/>
      <c r="J44" s="23"/>
      <c r="K44" s="23"/>
      <c r="L44" s="23"/>
      <c r="M44" s="23"/>
      <c r="N44" s="23"/>
      <c r="O44" s="25"/>
    </row>
    <row r="45" spans="1:15" ht="29.25" x14ac:dyDescent="0.25">
      <c r="A45" s="77"/>
      <c r="B45" s="78"/>
      <c r="C45" s="44" t="s">
        <v>28</v>
      </c>
      <c r="D45" s="46">
        <v>9035784.7300000004</v>
      </c>
      <c r="E45" s="24">
        <v>8868922.2300000004</v>
      </c>
      <c r="F45" s="24">
        <v>166862.5</v>
      </c>
      <c r="G45" s="24">
        <v>0</v>
      </c>
      <c r="H45" s="24">
        <v>0</v>
      </c>
      <c r="I45" s="24">
        <v>0</v>
      </c>
      <c r="J45" s="24">
        <v>9035784.7300000004</v>
      </c>
      <c r="K45" s="24">
        <v>2644232.04</v>
      </c>
      <c r="L45" s="24"/>
      <c r="M45" s="24">
        <v>2644232.04</v>
      </c>
      <c r="N45" s="24">
        <v>0</v>
      </c>
      <c r="O45" s="24">
        <v>0</v>
      </c>
    </row>
    <row r="46" spans="1:15" x14ac:dyDescent="0.25">
      <c r="A46" s="77"/>
      <c r="B46" s="78"/>
      <c r="C46" s="34" t="s">
        <v>29</v>
      </c>
      <c r="D46" s="46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/>
    </row>
    <row r="47" spans="1:15" x14ac:dyDescent="0.25">
      <c r="A47" s="77"/>
      <c r="B47" s="78"/>
      <c r="C47" s="38" t="s">
        <v>30</v>
      </c>
      <c r="D47" s="40">
        <f>SUM(D41:D46)</f>
        <v>66925157.350000009</v>
      </c>
      <c r="E47" s="40">
        <f>SUM(E41:E46)</f>
        <v>51777120.349999994</v>
      </c>
      <c r="F47" s="40">
        <f t="shared" ref="F47:N47" si="12">SUM(F41:F46)</f>
        <v>15148037</v>
      </c>
      <c r="G47" s="40">
        <f t="shared" si="12"/>
        <v>188364566.28999999</v>
      </c>
      <c r="H47" s="40">
        <f t="shared" si="12"/>
        <v>183467411.5</v>
      </c>
      <c r="I47" s="39">
        <f t="shared" si="12"/>
        <v>4897154.76</v>
      </c>
      <c r="J47" s="40">
        <f t="shared" si="12"/>
        <v>-121439408.90999998</v>
      </c>
      <c r="K47" s="40">
        <f t="shared" si="12"/>
        <v>25954538.649999999</v>
      </c>
      <c r="L47" s="40">
        <f t="shared" si="12"/>
        <v>0</v>
      </c>
      <c r="M47" s="40">
        <f t="shared" si="12"/>
        <v>25200469.229999997</v>
      </c>
      <c r="N47" s="40">
        <f t="shared" si="12"/>
        <v>0</v>
      </c>
      <c r="O47" s="40">
        <f>SUM(O41:O46)</f>
        <v>754069.42</v>
      </c>
    </row>
    <row r="48" spans="1:15" x14ac:dyDescent="0.25">
      <c r="A48" s="77">
        <v>7</v>
      </c>
      <c r="B48" s="78" t="s">
        <v>36</v>
      </c>
      <c r="C48" s="7" t="s">
        <v>24</v>
      </c>
      <c r="D48" s="41">
        <v>23536728.059999999</v>
      </c>
      <c r="E48" s="42">
        <v>22786201.300000001</v>
      </c>
      <c r="F48" s="42">
        <v>750526.76</v>
      </c>
      <c r="G48" s="42">
        <v>264204.81</v>
      </c>
      <c r="H48" s="42">
        <v>264204.81</v>
      </c>
      <c r="I48" s="47">
        <v>0</v>
      </c>
      <c r="J48" s="42">
        <f>D48-G48</f>
        <v>23272523.25</v>
      </c>
      <c r="K48" s="42">
        <v>12022283.5</v>
      </c>
      <c r="L48" s="42">
        <v>702900</v>
      </c>
      <c r="M48" s="42">
        <v>11319383.5</v>
      </c>
      <c r="N48" s="42">
        <v>0</v>
      </c>
      <c r="O48" s="27">
        <v>0</v>
      </c>
    </row>
    <row r="49" spans="1:15" ht="29.25" x14ac:dyDescent="0.25">
      <c r="A49" s="77"/>
      <c r="B49" s="78"/>
      <c r="C49" s="44" t="s">
        <v>25</v>
      </c>
      <c r="D49" s="41">
        <v>46858534.57</v>
      </c>
      <c r="E49" s="43">
        <v>45433790.060000002</v>
      </c>
      <c r="F49" s="43">
        <v>1424744.51</v>
      </c>
      <c r="G49" s="43">
        <v>27188452.379999999</v>
      </c>
      <c r="H49" s="43">
        <v>21741530.420000002</v>
      </c>
      <c r="I49" s="43">
        <v>5446921.96</v>
      </c>
      <c r="J49" s="42">
        <f t="shared" ref="J49:J53" si="13">D49-G49</f>
        <v>19670082.190000001</v>
      </c>
      <c r="K49" s="43">
        <v>5233020.18</v>
      </c>
      <c r="L49" s="43">
        <v>149364.9</v>
      </c>
      <c r="M49" s="43">
        <v>5078255.28</v>
      </c>
      <c r="N49" s="43">
        <v>0</v>
      </c>
      <c r="O49" s="43">
        <v>5400</v>
      </c>
    </row>
    <row r="50" spans="1:15" ht="29.25" x14ac:dyDescent="0.25">
      <c r="A50" s="77"/>
      <c r="B50" s="78"/>
      <c r="C50" s="44" t="s">
        <v>26</v>
      </c>
      <c r="D50" s="41">
        <v>6980159.4000000004</v>
      </c>
      <c r="E50" s="42">
        <v>6770978.8200000003</v>
      </c>
      <c r="F50" s="42">
        <v>209180.58</v>
      </c>
      <c r="G50" s="42">
        <v>3453360.81</v>
      </c>
      <c r="H50" s="42">
        <v>942095.35</v>
      </c>
      <c r="I50" s="43">
        <v>2511265.46</v>
      </c>
      <c r="J50" s="42">
        <f t="shared" si="13"/>
        <v>3526798.5900000003</v>
      </c>
      <c r="K50" s="42">
        <v>1695300</v>
      </c>
      <c r="L50" s="42">
        <v>0</v>
      </c>
      <c r="M50" s="42">
        <v>1695300</v>
      </c>
      <c r="N50" s="42">
        <v>0</v>
      </c>
      <c r="O50" s="27">
        <v>0</v>
      </c>
    </row>
    <row r="51" spans="1:15" x14ac:dyDescent="0.25">
      <c r="A51" s="77"/>
      <c r="B51" s="78"/>
      <c r="C51" s="44" t="s">
        <v>27</v>
      </c>
      <c r="D51" s="41"/>
      <c r="E51" s="43"/>
      <c r="F51" s="43"/>
      <c r="G51" s="43"/>
      <c r="H51" s="43"/>
      <c r="I51" s="43"/>
      <c r="J51" s="42">
        <f t="shared" si="13"/>
        <v>0</v>
      </c>
      <c r="K51" s="43"/>
      <c r="L51" s="43"/>
      <c r="M51" s="43"/>
      <c r="N51" s="43"/>
      <c r="O51" s="25"/>
    </row>
    <row r="52" spans="1:15" ht="29.25" x14ac:dyDescent="0.25">
      <c r="A52" s="77"/>
      <c r="B52" s="78"/>
      <c r="C52" s="44" t="s">
        <v>28</v>
      </c>
      <c r="D52" s="41">
        <v>74401191.730000004</v>
      </c>
      <c r="E52" s="42">
        <v>58849916.75</v>
      </c>
      <c r="F52" s="42">
        <v>15551274.98</v>
      </c>
      <c r="G52" s="42">
        <v>187173.93</v>
      </c>
      <c r="H52" s="42">
        <v>0</v>
      </c>
      <c r="I52" s="43">
        <v>187173.93</v>
      </c>
      <c r="J52" s="42">
        <f t="shared" si="13"/>
        <v>74214017.799999997</v>
      </c>
      <c r="K52" s="42">
        <v>18178021.550000001</v>
      </c>
      <c r="L52" s="42">
        <v>0</v>
      </c>
      <c r="M52" s="42">
        <v>18178021.550000001</v>
      </c>
      <c r="N52" s="42">
        <v>0</v>
      </c>
      <c r="O52" s="27">
        <v>0</v>
      </c>
    </row>
    <row r="53" spans="1:15" x14ac:dyDescent="0.25">
      <c r="A53" s="77"/>
      <c r="B53" s="78"/>
      <c r="C53" s="34" t="s">
        <v>29</v>
      </c>
      <c r="D53" s="41"/>
      <c r="E53" s="42"/>
      <c r="F53" s="42"/>
      <c r="G53" s="42"/>
      <c r="H53" s="42"/>
      <c r="I53" s="43"/>
      <c r="J53" s="42">
        <f t="shared" si="13"/>
        <v>0</v>
      </c>
      <c r="K53" s="42"/>
      <c r="L53" s="42"/>
      <c r="M53" s="42"/>
      <c r="N53" s="42"/>
      <c r="O53" s="25"/>
    </row>
    <row r="54" spans="1:15" x14ac:dyDescent="0.25">
      <c r="A54" s="77"/>
      <c r="B54" s="78"/>
      <c r="C54" s="38" t="s">
        <v>30</v>
      </c>
      <c r="D54" s="45">
        <f>SUM(D48:D53)</f>
        <v>151776613.75999999</v>
      </c>
      <c r="E54" s="45">
        <f t="shared" ref="E54:N54" si="14">SUM(E48:E53)</f>
        <v>133840886.93000001</v>
      </c>
      <c r="F54" s="45">
        <f t="shared" si="14"/>
        <v>17935726.830000002</v>
      </c>
      <c r="G54" s="45">
        <f t="shared" si="14"/>
        <v>31093191.929999996</v>
      </c>
      <c r="H54" s="45">
        <f t="shared" si="14"/>
        <v>22947830.580000002</v>
      </c>
      <c r="I54" s="32">
        <f>SUM(I48:I53)</f>
        <v>8145361.3499999996</v>
      </c>
      <c r="J54" s="45">
        <f t="shared" si="14"/>
        <v>120683421.83</v>
      </c>
      <c r="K54" s="45">
        <f t="shared" si="14"/>
        <v>37128625.230000004</v>
      </c>
      <c r="L54" s="45">
        <f t="shared" si="14"/>
        <v>852264.9</v>
      </c>
      <c r="M54" s="45">
        <f t="shared" si="14"/>
        <v>36270960.329999998</v>
      </c>
      <c r="N54" s="45">
        <f t="shared" si="14"/>
        <v>0</v>
      </c>
      <c r="O54" s="45">
        <f>SUM(O48:O53)</f>
        <v>5400</v>
      </c>
    </row>
    <row r="55" spans="1:15" x14ac:dyDescent="0.25">
      <c r="A55" s="77">
        <v>8</v>
      </c>
      <c r="B55" s="78" t="s">
        <v>37</v>
      </c>
      <c r="C55" s="7" t="s">
        <v>24</v>
      </c>
      <c r="D55" s="41">
        <v>17676942.609999999</v>
      </c>
      <c r="E55" s="43">
        <v>17676942.609999999</v>
      </c>
      <c r="F55" s="43"/>
      <c r="G55" s="43"/>
      <c r="H55" s="43"/>
      <c r="I55" s="43"/>
      <c r="J55" s="43">
        <f>D55-G55</f>
        <v>17676942.609999999</v>
      </c>
      <c r="K55" s="43">
        <v>3357555.18</v>
      </c>
      <c r="L55" s="43">
        <v>0</v>
      </c>
      <c r="M55" s="43">
        <v>3357555.18</v>
      </c>
      <c r="N55" s="43">
        <v>0</v>
      </c>
      <c r="O55" s="43">
        <v>0</v>
      </c>
    </row>
    <row r="56" spans="1:15" ht="29.25" x14ac:dyDescent="0.25">
      <c r="A56" s="77"/>
      <c r="B56" s="78"/>
      <c r="C56" s="44" t="s">
        <v>25</v>
      </c>
      <c r="D56" s="41">
        <v>151660772.81999999</v>
      </c>
      <c r="E56" s="43">
        <v>149794341.44999999</v>
      </c>
      <c r="F56" s="43">
        <v>1866431.37</v>
      </c>
      <c r="G56" s="43">
        <v>95477194.530000001</v>
      </c>
      <c r="H56" s="43">
        <v>92696545.299999997</v>
      </c>
      <c r="I56" s="43">
        <v>2780649.23</v>
      </c>
      <c r="J56" s="43">
        <f t="shared" ref="J56:J60" si="15">D56-G56</f>
        <v>56183578.289999992</v>
      </c>
      <c r="K56" s="43">
        <v>13458906.32</v>
      </c>
      <c r="L56" s="43">
        <v>1202379.22</v>
      </c>
      <c r="M56" s="43">
        <v>8647274.7599999998</v>
      </c>
      <c r="N56" s="43"/>
      <c r="O56" s="43">
        <v>4811631</v>
      </c>
    </row>
    <row r="57" spans="1:15" ht="29.25" x14ac:dyDescent="0.25">
      <c r="A57" s="77"/>
      <c r="B57" s="78"/>
      <c r="C57" s="44" t="s">
        <v>26</v>
      </c>
      <c r="D57" s="41">
        <v>29312166.219999999</v>
      </c>
      <c r="E57" s="43">
        <v>29250353</v>
      </c>
      <c r="F57" s="43">
        <v>61813.22</v>
      </c>
      <c r="G57" s="43">
        <v>27078436.969999999</v>
      </c>
      <c r="H57" s="43">
        <v>27074386.969999999</v>
      </c>
      <c r="I57" s="43">
        <v>4050</v>
      </c>
      <c r="J57" s="43">
        <f t="shared" si="15"/>
        <v>2233729.25</v>
      </c>
      <c r="K57" s="43">
        <v>90960</v>
      </c>
      <c r="L57" s="43">
        <v>0</v>
      </c>
      <c r="M57" s="43">
        <v>90960</v>
      </c>
      <c r="N57" s="43">
        <v>0</v>
      </c>
      <c r="O57" s="43">
        <v>0</v>
      </c>
    </row>
    <row r="58" spans="1:15" x14ac:dyDescent="0.25">
      <c r="A58" s="77"/>
      <c r="B58" s="78"/>
      <c r="C58" s="44" t="s">
        <v>27</v>
      </c>
      <c r="D58" s="41"/>
      <c r="E58" s="43"/>
      <c r="F58" s="43"/>
      <c r="G58" s="43"/>
      <c r="H58" s="43"/>
      <c r="I58" s="43"/>
      <c r="J58" s="43">
        <f t="shared" si="15"/>
        <v>0</v>
      </c>
      <c r="K58" s="43"/>
      <c r="L58" s="43"/>
      <c r="M58" s="43"/>
      <c r="N58" s="43"/>
      <c r="O58" s="25"/>
    </row>
    <row r="59" spans="1:15" ht="29.25" x14ac:dyDescent="0.25">
      <c r="A59" s="77"/>
      <c r="B59" s="78"/>
      <c r="C59" s="44" t="s">
        <v>28</v>
      </c>
      <c r="D59" s="41">
        <v>29614590.09</v>
      </c>
      <c r="E59" s="43">
        <v>31650605.539999999</v>
      </c>
      <c r="F59" s="43">
        <v>-2036015.45</v>
      </c>
      <c r="G59" s="43">
        <v>231707.95</v>
      </c>
      <c r="H59" s="43"/>
      <c r="I59" s="43">
        <v>231707.95</v>
      </c>
      <c r="J59" s="43">
        <f t="shared" si="15"/>
        <v>29382882.140000001</v>
      </c>
      <c r="K59" s="43">
        <v>10030740.18</v>
      </c>
      <c r="L59" s="43">
        <v>0</v>
      </c>
      <c r="M59" s="43">
        <v>10030740.18</v>
      </c>
      <c r="N59" s="43">
        <v>0</v>
      </c>
      <c r="O59" s="43">
        <v>0</v>
      </c>
    </row>
    <row r="60" spans="1:15" x14ac:dyDescent="0.25">
      <c r="A60" s="77"/>
      <c r="B60" s="78"/>
      <c r="C60" s="34" t="s">
        <v>29</v>
      </c>
      <c r="D60" s="41"/>
      <c r="E60" s="42"/>
      <c r="F60" s="42"/>
      <c r="G60" s="42"/>
      <c r="H60" s="42"/>
      <c r="I60" s="43"/>
      <c r="J60" s="43">
        <f t="shared" si="15"/>
        <v>0</v>
      </c>
      <c r="K60" s="42"/>
      <c r="L60" s="42"/>
      <c r="M60" s="42"/>
      <c r="N60" s="42"/>
      <c r="O60" s="25"/>
    </row>
    <row r="61" spans="1:15" x14ac:dyDescent="0.25">
      <c r="A61" s="77"/>
      <c r="B61" s="78"/>
      <c r="C61" s="38" t="s">
        <v>30</v>
      </c>
      <c r="D61" s="45">
        <f>SUM(D55:D60)</f>
        <v>228264471.74000001</v>
      </c>
      <c r="E61" s="45">
        <f t="shared" ref="E61:N61" si="16">SUM(E55:E60)</f>
        <v>228372242.59999999</v>
      </c>
      <c r="F61" s="45">
        <f t="shared" si="16"/>
        <v>-107770.85999999987</v>
      </c>
      <c r="G61" s="45">
        <f t="shared" si="16"/>
        <v>122787339.45</v>
      </c>
      <c r="H61" s="45">
        <f t="shared" si="16"/>
        <v>119770932.27</v>
      </c>
      <c r="I61" s="32">
        <f>SUM(I55:I60)</f>
        <v>3016407.18</v>
      </c>
      <c r="J61" s="45">
        <f t="shared" si="16"/>
        <v>105477132.28999999</v>
      </c>
      <c r="K61" s="45">
        <f t="shared" si="16"/>
        <v>26938161.68</v>
      </c>
      <c r="L61" s="45">
        <f t="shared" si="16"/>
        <v>1202379.22</v>
      </c>
      <c r="M61" s="45">
        <f t="shared" si="16"/>
        <v>22126530.119999997</v>
      </c>
      <c r="N61" s="45">
        <f t="shared" si="16"/>
        <v>0</v>
      </c>
      <c r="O61" s="45">
        <f>SUM(O55:O60)</f>
        <v>4811631</v>
      </c>
    </row>
    <row r="62" spans="1:15" x14ac:dyDescent="0.25">
      <c r="A62" s="77">
        <v>9</v>
      </c>
      <c r="B62" s="78" t="s">
        <v>38</v>
      </c>
      <c r="C62" s="7" t="s">
        <v>24</v>
      </c>
      <c r="D62" s="41">
        <v>173657391</v>
      </c>
      <c r="E62" s="43">
        <v>173657391</v>
      </c>
      <c r="F62" s="42">
        <v>0</v>
      </c>
      <c r="G62" s="42"/>
      <c r="H62" s="42"/>
      <c r="I62" s="43"/>
      <c r="J62" s="43">
        <f>D62-G62</f>
        <v>173657391</v>
      </c>
      <c r="K62" s="42">
        <v>36160988</v>
      </c>
      <c r="L62" s="42">
        <v>0</v>
      </c>
      <c r="M62" s="42">
        <v>36160988</v>
      </c>
      <c r="N62" s="42">
        <v>0</v>
      </c>
      <c r="O62" s="43">
        <v>0</v>
      </c>
    </row>
    <row r="63" spans="1:15" ht="29.25" x14ac:dyDescent="0.25">
      <c r="A63" s="77"/>
      <c r="B63" s="78"/>
      <c r="C63" s="44" t="s">
        <v>25</v>
      </c>
      <c r="D63" s="41">
        <v>4140814</v>
      </c>
      <c r="E63" s="43">
        <v>1133192</v>
      </c>
      <c r="F63" s="43">
        <v>3007623</v>
      </c>
      <c r="G63" s="43">
        <v>0</v>
      </c>
      <c r="H63" s="43">
        <v>0</v>
      </c>
      <c r="I63" s="43">
        <v>0</v>
      </c>
      <c r="J63" s="43">
        <f t="shared" ref="J63:J67" si="17">D63-G63</f>
        <v>4140814</v>
      </c>
      <c r="K63" s="43">
        <v>1147600</v>
      </c>
      <c r="L63" s="43"/>
      <c r="M63" s="43">
        <v>23000</v>
      </c>
      <c r="N63" s="43"/>
      <c r="O63" s="43">
        <v>1124600</v>
      </c>
    </row>
    <row r="64" spans="1:15" ht="29.25" x14ac:dyDescent="0.25">
      <c r="A64" s="77"/>
      <c r="B64" s="78"/>
      <c r="C64" s="44" t="s">
        <v>26</v>
      </c>
      <c r="D64" s="41">
        <v>855376</v>
      </c>
      <c r="E64" s="42">
        <v>254105</v>
      </c>
      <c r="F64" s="42">
        <v>601271</v>
      </c>
      <c r="G64" s="42">
        <v>0</v>
      </c>
      <c r="H64" s="42">
        <v>0</v>
      </c>
      <c r="I64" s="43">
        <v>0</v>
      </c>
      <c r="J64" s="43">
        <f t="shared" si="17"/>
        <v>855376</v>
      </c>
      <c r="K64" s="42"/>
      <c r="L64" s="42"/>
      <c r="M64" s="42"/>
      <c r="N64" s="42"/>
      <c r="O64" s="43"/>
    </row>
    <row r="65" spans="1:15" x14ac:dyDescent="0.25">
      <c r="A65" s="77"/>
      <c r="B65" s="78"/>
      <c r="C65" s="44" t="s">
        <v>27</v>
      </c>
      <c r="D65" s="41"/>
      <c r="E65" s="43"/>
      <c r="F65" s="43"/>
      <c r="G65" s="43"/>
      <c r="H65" s="43"/>
      <c r="I65" s="43"/>
      <c r="J65" s="43">
        <f t="shared" si="17"/>
        <v>0</v>
      </c>
      <c r="K65" s="43"/>
      <c r="L65" s="43"/>
      <c r="M65" s="43"/>
      <c r="N65" s="43"/>
      <c r="O65" s="43"/>
    </row>
    <row r="66" spans="1:15" ht="29.25" x14ac:dyDescent="0.25">
      <c r="A66" s="77"/>
      <c r="B66" s="78"/>
      <c r="C66" s="44" t="s">
        <v>28</v>
      </c>
      <c r="D66" s="41">
        <v>1068564</v>
      </c>
      <c r="E66" s="42">
        <v>1068564</v>
      </c>
      <c r="F66" s="42">
        <v>0</v>
      </c>
      <c r="G66" s="42">
        <v>312815</v>
      </c>
      <c r="H66" s="42">
        <v>0</v>
      </c>
      <c r="I66" s="43">
        <v>312815</v>
      </c>
      <c r="J66" s="43">
        <f t="shared" si="17"/>
        <v>755749</v>
      </c>
      <c r="K66" s="42">
        <v>227700</v>
      </c>
      <c r="L66" s="42"/>
      <c r="M66" s="42">
        <v>227700</v>
      </c>
      <c r="N66" s="42"/>
      <c r="O66" s="43"/>
    </row>
    <row r="67" spans="1:15" x14ac:dyDescent="0.25">
      <c r="A67" s="77"/>
      <c r="B67" s="78"/>
      <c r="C67" s="34" t="s">
        <v>29</v>
      </c>
      <c r="D67" s="41"/>
      <c r="E67" s="42"/>
      <c r="F67" s="42"/>
      <c r="G67" s="42"/>
      <c r="H67" s="42"/>
      <c r="I67" s="43"/>
      <c r="J67" s="43">
        <f t="shared" si="17"/>
        <v>0</v>
      </c>
      <c r="K67" s="42"/>
      <c r="L67" s="42"/>
      <c r="M67" s="42"/>
      <c r="N67" s="42"/>
      <c r="O67" s="43"/>
    </row>
    <row r="68" spans="1:15" x14ac:dyDescent="0.25">
      <c r="A68" s="77"/>
      <c r="B68" s="78"/>
      <c r="C68" s="38" t="s">
        <v>30</v>
      </c>
      <c r="D68" s="45">
        <f>SUM(D62:D67)</f>
        <v>179722145</v>
      </c>
      <c r="E68" s="45">
        <f t="shared" ref="E68:M68" si="18">SUM(E62:E67)</f>
        <v>176113252</v>
      </c>
      <c r="F68" s="45">
        <f t="shared" si="18"/>
        <v>3608894</v>
      </c>
      <c r="G68" s="45">
        <f t="shared" si="18"/>
        <v>312815</v>
      </c>
      <c r="H68" s="45">
        <f t="shared" si="18"/>
        <v>0</v>
      </c>
      <c r="I68" s="32">
        <f t="shared" si="18"/>
        <v>312815</v>
      </c>
      <c r="J68" s="45">
        <f t="shared" si="18"/>
        <v>179409330</v>
      </c>
      <c r="K68" s="45">
        <f t="shared" si="18"/>
        <v>37536288</v>
      </c>
      <c r="L68" s="45">
        <f t="shared" si="18"/>
        <v>0</v>
      </c>
      <c r="M68" s="45">
        <f t="shared" si="18"/>
        <v>36411688</v>
      </c>
      <c r="N68" s="45">
        <f>SUM(N62:N67)</f>
        <v>0</v>
      </c>
      <c r="O68" s="45">
        <f>SUM(O62:O67)</f>
        <v>1124600</v>
      </c>
    </row>
    <row r="69" spans="1:15" x14ac:dyDescent="0.25">
      <c r="A69" s="77">
        <v>10</v>
      </c>
      <c r="B69" s="78" t="s">
        <v>39</v>
      </c>
      <c r="C69" s="7" t="s">
        <v>24</v>
      </c>
      <c r="D69" s="46">
        <v>51319946.189999998</v>
      </c>
      <c r="E69" s="24">
        <v>48017542.109999999</v>
      </c>
      <c r="F69" s="24">
        <v>3302404.08</v>
      </c>
      <c r="G69" s="24">
        <v>14006977.550000001</v>
      </c>
      <c r="H69" s="24">
        <v>14006977.550000001</v>
      </c>
      <c r="I69" s="48"/>
      <c r="J69" s="24">
        <f>D69-G69</f>
        <v>37312968.640000001</v>
      </c>
      <c r="K69" s="24">
        <v>4487960.59</v>
      </c>
      <c r="L69" s="24">
        <v>470080.27</v>
      </c>
      <c r="M69" s="24">
        <v>4017880.32</v>
      </c>
      <c r="N69" s="24"/>
      <c r="O69" s="25"/>
    </row>
    <row r="70" spans="1:15" ht="29.25" x14ac:dyDescent="0.25">
      <c r="A70" s="77"/>
      <c r="B70" s="78"/>
      <c r="C70" s="44" t="s">
        <v>25</v>
      </c>
      <c r="D70" s="46">
        <v>80095226.719999999</v>
      </c>
      <c r="E70" s="24">
        <v>46228632.350000001</v>
      </c>
      <c r="F70" s="24">
        <v>33866594.369999997</v>
      </c>
      <c r="G70" s="24">
        <v>56887428.609999999</v>
      </c>
      <c r="H70" s="24">
        <v>56887428.609999999</v>
      </c>
      <c r="I70" s="24"/>
      <c r="J70" s="24">
        <f t="shared" ref="J70:J74" si="19">D70-G70</f>
        <v>23207798.109999999</v>
      </c>
      <c r="K70" s="24">
        <v>5630856</v>
      </c>
      <c r="L70" s="24">
        <v>3941599.2</v>
      </c>
      <c r="M70" s="24">
        <v>1689256.8</v>
      </c>
      <c r="N70" s="24"/>
      <c r="O70" s="25"/>
    </row>
    <row r="71" spans="1:15" ht="29.25" x14ac:dyDescent="0.25">
      <c r="A71" s="77"/>
      <c r="B71" s="78"/>
      <c r="C71" s="44" t="s">
        <v>26</v>
      </c>
      <c r="D71" s="46">
        <v>6293921.4199999999</v>
      </c>
      <c r="E71" s="49">
        <v>6293921.4199999999</v>
      </c>
      <c r="F71" s="49"/>
      <c r="G71" s="49">
        <v>4652220.87</v>
      </c>
      <c r="H71" s="49">
        <v>4652220.87</v>
      </c>
      <c r="I71" s="24"/>
      <c r="J71" s="24">
        <f t="shared" si="19"/>
        <v>1641700.5499999998</v>
      </c>
      <c r="K71" s="49">
        <v>93420</v>
      </c>
      <c r="L71" s="49">
        <v>65394</v>
      </c>
      <c r="M71" s="49">
        <v>28026</v>
      </c>
      <c r="N71" s="49"/>
      <c r="O71" s="25"/>
    </row>
    <row r="72" spans="1:15" x14ac:dyDescent="0.25">
      <c r="A72" s="77"/>
      <c r="B72" s="78"/>
      <c r="C72" s="44" t="s">
        <v>27</v>
      </c>
      <c r="D72" s="46">
        <v>133622.97</v>
      </c>
      <c r="E72" s="49">
        <v>133622.97</v>
      </c>
      <c r="F72" s="49"/>
      <c r="G72" s="49"/>
      <c r="H72" s="49"/>
      <c r="I72" s="24"/>
      <c r="J72" s="24">
        <f t="shared" si="19"/>
        <v>133622.97</v>
      </c>
      <c r="K72" s="49"/>
      <c r="L72" s="49"/>
      <c r="M72" s="49"/>
      <c r="N72" s="49"/>
      <c r="O72" s="25"/>
    </row>
    <row r="73" spans="1:15" ht="29.25" x14ac:dyDescent="0.25">
      <c r="A73" s="77"/>
      <c r="B73" s="78"/>
      <c r="C73" s="44" t="s">
        <v>28</v>
      </c>
      <c r="D73" s="46">
        <v>8644857.5099999998</v>
      </c>
      <c r="E73" s="24">
        <v>8644857.5099999998</v>
      </c>
      <c r="F73" s="49"/>
      <c r="G73" s="49">
        <v>6348922.75</v>
      </c>
      <c r="H73" s="49">
        <v>6348922.75</v>
      </c>
      <c r="I73" s="24"/>
      <c r="J73" s="24">
        <f t="shared" si="19"/>
        <v>2295934.7599999998</v>
      </c>
      <c r="K73" s="49">
        <v>3548063.99</v>
      </c>
      <c r="L73" s="49">
        <v>2483644.79</v>
      </c>
      <c r="M73" s="49">
        <v>1064419.2</v>
      </c>
      <c r="N73" s="49"/>
      <c r="O73" s="25"/>
    </row>
    <row r="74" spans="1:15" x14ac:dyDescent="0.25">
      <c r="A74" s="77"/>
      <c r="B74" s="78"/>
      <c r="C74" s="34" t="s">
        <v>29</v>
      </c>
      <c r="D74" s="46"/>
      <c r="E74" s="24"/>
      <c r="F74" s="24"/>
      <c r="G74" s="24"/>
      <c r="H74" s="24"/>
      <c r="I74" s="24"/>
      <c r="J74" s="24">
        <f t="shared" si="19"/>
        <v>0</v>
      </c>
      <c r="K74" s="24"/>
      <c r="L74" s="24"/>
      <c r="M74" s="24"/>
      <c r="N74" s="24"/>
      <c r="O74" s="25"/>
    </row>
    <row r="75" spans="1:15" x14ac:dyDescent="0.25">
      <c r="A75" s="77"/>
      <c r="B75" s="78"/>
      <c r="C75" s="38" t="s">
        <v>30</v>
      </c>
      <c r="D75" s="40">
        <f>SUM(D69:D74)</f>
        <v>146487574.80999997</v>
      </c>
      <c r="E75" s="40">
        <f t="shared" ref="E75:N75" si="20">SUM(E69:E74)</f>
        <v>109318576.36000001</v>
      </c>
      <c r="F75" s="40">
        <f t="shared" si="20"/>
        <v>37168998.449999996</v>
      </c>
      <c r="G75" s="40">
        <f t="shared" si="20"/>
        <v>81895549.780000001</v>
      </c>
      <c r="H75" s="40">
        <f t="shared" si="20"/>
        <v>81895549.780000001</v>
      </c>
      <c r="I75" s="39">
        <f t="shared" si="20"/>
        <v>0</v>
      </c>
      <c r="J75" s="40">
        <f t="shared" si="20"/>
        <v>64592025.029999994</v>
      </c>
      <c r="K75" s="40">
        <f t="shared" si="20"/>
        <v>13760300.58</v>
      </c>
      <c r="L75" s="40">
        <f t="shared" si="20"/>
        <v>6960718.2600000007</v>
      </c>
      <c r="M75" s="40">
        <f>SUM(M69:M74)</f>
        <v>6799582.3200000003</v>
      </c>
      <c r="N75" s="40">
        <f t="shared" si="20"/>
        <v>0</v>
      </c>
      <c r="O75" s="40"/>
    </row>
    <row r="76" spans="1:15" x14ac:dyDescent="0.25">
      <c r="A76" s="77">
        <v>11</v>
      </c>
      <c r="B76" s="78" t="s">
        <v>40</v>
      </c>
      <c r="C76" s="7" t="s">
        <v>24</v>
      </c>
      <c r="D76" s="46">
        <v>171303603.28999999</v>
      </c>
      <c r="E76" s="49">
        <v>171301577.37</v>
      </c>
      <c r="F76" s="49">
        <v>2025.92</v>
      </c>
      <c r="G76" s="49">
        <v>0</v>
      </c>
      <c r="H76" s="49">
        <v>0</v>
      </c>
      <c r="I76" s="24">
        <v>0</v>
      </c>
      <c r="J76" s="49">
        <f>D76-G76</f>
        <v>171303603.28999999</v>
      </c>
      <c r="K76" s="49">
        <v>7815897.29</v>
      </c>
      <c r="L76" s="49">
        <v>0</v>
      </c>
      <c r="M76" s="49">
        <v>7815897.29</v>
      </c>
      <c r="N76" s="49">
        <v>0</v>
      </c>
      <c r="O76" s="23">
        <v>0</v>
      </c>
    </row>
    <row r="77" spans="1:15" ht="29.25" x14ac:dyDescent="0.25">
      <c r="A77" s="77"/>
      <c r="B77" s="78"/>
      <c r="C77" s="44" t="s">
        <v>25</v>
      </c>
      <c r="D77" s="46">
        <v>39640466.170000002</v>
      </c>
      <c r="E77" s="24">
        <v>36628622.990000002</v>
      </c>
      <c r="F77" s="24">
        <v>3011843.18</v>
      </c>
      <c r="G77" s="24">
        <v>5374333.3600000003</v>
      </c>
      <c r="H77" s="24">
        <v>1868442.74</v>
      </c>
      <c r="I77" s="24">
        <v>3505890.62</v>
      </c>
      <c r="J77" s="49">
        <f t="shared" ref="J77:J81" si="21">D77-G77</f>
        <v>34266132.810000002</v>
      </c>
      <c r="K77" s="24">
        <v>11261706.949999999</v>
      </c>
      <c r="L77" s="24">
        <v>1610753.19</v>
      </c>
      <c r="M77" s="24">
        <v>6693342.5300000003</v>
      </c>
      <c r="N77" s="24">
        <v>2957611.23</v>
      </c>
      <c r="O77" s="24">
        <v>0</v>
      </c>
    </row>
    <row r="78" spans="1:15" ht="29.25" x14ac:dyDescent="0.25">
      <c r="A78" s="77"/>
      <c r="B78" s="78"/>
      <c r="C78" s="44" t="s">
        <v>26</v>
      </c>
      <c r="D78" s="46">
        <v>1162959.49</v>
      </c>
      <c r="E78" s="24">
        <v>893502.39</v>
      </c>
      <c r="F78" s="49">
        <v>269457.09999999998</v>
      </c>
      <c r="G78" s="49">
        <v>43287.76</v>
      </c>
      <c r="H78" s="49">
        <v>0</v>
      </c>
      <c r="I78" s="24">
        <v>43287.76</v>
      </c>
      <c r="J78" s="49">
        <f t="shared" si="21"/>
        <v>1119671.73</v>
      </c>
      <c r="K78" s="49">
        <v>2034383.57</v>
      </c>
      <c r="L78" s="24">
        <v>716337.26</v>
      </c>
      <c r="M78" s="49">
        <v>716337.26</v>
      </c>
      <c r="N78" s="49">
        <v>601709.05000000005</v>
      </c>
      <c r="O78" s="25">
        <v>0</v>
      </c>
    </row>
    <row r="79" spans="1:15" x14ac:dyDescent="0.25">
      <c r="A79" s="77"/>
      <c r="B79" s="78"/>
      <c r="C79" s="44" t="s">
        <v>27</v>
      </c>
      <c r="D79" s="8"/>
      <c r="E79" s="24"/>
      <c r="F79" s="24"/>
      <c r="G79" s="24"/>
      <c r="H79" s="24"/>
      <c r="I79" s="24"/>
      <c r="J79" s="49">
        <f t="shared" si="21"/>
        <v>0</v>
      </c>
      <c r="K79" s="24"/>
      <c r="L79" s="24"/>
      <c r="M79" s="24"/>
      <c r="N79" s="24"/>
      <c r="O79" s="25">
        <v>0</v>
      </c>
    </row>
    <row r="80" spans="1:15" ht="29.25" x14ac:dyDescent="0.25">
      <c r="A80" s="77"/>
      <c r="B80" s="78"/>
      <c r="C80" s="44" t="s">
        <v>28</v>
      </c>
      <c r="D80" s="46">
        <v>60845147.479999997</v>
      </c>
      <c r="E80" s="24">
        <v>57532242.829999998</v>
      </c>
      <c r="F80" s="49">
        <v>3312904.65</v>
      </c>
      <c r="G80" s="49">
        <v>0</v>
      </c>
      <c r="H80" s="49">
        <v>0</v>
      </c>
      <c r="I80" s="24">
        <v>0</v>
      </c>
      <c r="J80" s="49">
        <f t="shared" si="21"/>
        <v>60845147.479999997</v>
      </c>
      <c r="K80" s="49">
        <v>20311007.079999998</v>
      </c>
      <c r="L80" s="24">
        <v>0</v>
      </c>
      <c r="M80" s="49">
        <v>19794850.109999999</v>
      </c>
      <c r="N80" s="49">
        <v>516156.97</v>
      </c>
      <c r="O80" s="23">
        <v>0</v>
      </c>
    </row>
    <row r="81" spans="1:15" x14ac:dyDescent="0.25">
      <c r="A81" s="77"/>
      <c r="B81" s="78"/>
      <c r="C81" s="34" t="s">
        <v>29</v>
      </c>
      <c r="D81" s="46"/>
      <c r="E81" s="49"/>
      <c r="F81" s="49"/>
      <c r="G81" s="49"/>
      <c r="H81" s="49"/>
      <c r="I81" s="24"/>
      <c r="J81" s="49">
        <f t="shared" si="21"/>
        <v>0</v>
      </c>
      <c r="K81" s="49"/>
      <c r="L81" s="49"/>
      <c r="M81" s="49"/>
      <c r="N81" s="49"/>
      <c r="O81" s="25"/>
    </row>
    <row r="82" spans="1:15" x14ac:dyDescent="0.25">
      <c r="A82" s="77"/>
      <c r="B82" s="78"/>
      <c r="C82" s="38" t="s">
        <v>30</v>
      </c>
      <c r="D82" s="40">
        <f>SUM(D76:D81)</f>
        <v>272952176.43000001</v>
      </c>
      <c r="E82" s="40">
        <f t="shared" ref="E82:N82" si="22">SUM(E76:E81)</f>
        <v>266355945.57999998</v>
      </c>
      <c r="F82" s="40">
        <f t="shared" si="22"/>
        <v>6596230.8499999996</v>
      </c>
      <c r="G82" s="40">
        <f t="shared" si="22"/>
        <v>5417621.1200000001</v>
      </c>
      <c r="H82" s="40">
        <f t="shared" si="22"/>
        <v>1868442.74</v>
      </c>
      <c r="I82" s="39">
        <f t="shared" si="22"/>
        <v>3549178.38</v>
      </c>
      <c r="J82" s="40">
        <f t="shared" si="22"/>
        <v>267534555.30999997</v>
      </c>
      <c r="K82" s="40">
        <f t="shared" si="22"/>
        <v>41422994.890000001</v>
      </c>
      <c r="L82" s="40">
        <f t="shared" si="22"/>
        <v>2327090.4500000002</v>
      </c>
      <c r="M82" s="40">
        <f t="shared" si="22"/>
        <v>35020427.189999998</v>
      </c>
      <c r="N82" s="40">
        <f t="shared" si="22"/>
        <v>4075477.25</v>
      </c>
      <c r="O82" s="25"/>
    </row>
    <row r="83" spans="1:15" x14ac:dyDescent="0.25">
      <c r="A83" s="77">
        <v>12</v>
      </c>
      <c r="B83" s="79" t="s">
        <v>41</v>
      </c>
      <c r="C83" s="7" t="s">
        <v>24</v>
      </c>
      <c r="D83" s="46">
        <v>277139009.83999997</v>
      </c>
      <c r="E83" s="24">
        <v>277139009.83999997</v>
      </c>
      <c r="F83" s="49"/>
      <c r="G83" s="49"/>
      <c r="H83" s="49"/>
      <c r="I83" s="24"/>
      <c r="J83" s="24">
        <v>277139009.83999997</v>
      </c>
      <c r="K83" s="49">
        <v>12445378.34</v>
      </c>
      <c r="L83" s="49"/>
      <c r="M83" s="49">
        <v>12445378.34</v>
      </c>
      <c r="N83" s="49"/>
      <c r="O83" s="25"/>
    </row>
    <row r="84" spans="1:15" ht="29.25" x14ac:dyDescent="0.25">
      <c r="A84" s="77"/>
      <c r="B84" s="79"/>
      <c r="C84" s="44" t="s">
        <v>25</v>
      </c>
      <c r="D84" s="46">
        <v>109995212.48</v>
      </c>
      <c r="E84" s="24">
        <v>108125776.89</v>
      </c>
      <c r="F84" s="24">
        <v>1869435.59</v>
      </c>
      <c r="G84" s="24">
        <v>21498473.780000001</v>
      </c>
      <c r="H84" s="24">
        <v>16028216.785470201</v>
      </c>
      <c r="I84" s="24">
        <v>5470257</v>
      </c>
      <c r="J84" s="24">
        <f>D84-G84</f>
        <v>88496738.700000003</v>
      </c>
      <c r="K84" s="24">
        <v>17265743.739999998</v>
      </c>
      <c r="L84" s="24">
        <v>2324473.0699999998</v>
      </c>
      <c r="M84" s="24">
        <v>14823222.17</v>
      </c>
      <c r="N84" s="24">
        <v>0</v>
      </c>
      <c r="O84" s="24">
        <v>118048.5</v>
      </c>
    </row>
    <row r="85" spans="1:15" ht="29.25" x14ac:dyDescent="0.25">
      <c r="A85" s="77"/>
      <c r="B85" s="79"/>
      <c r="C85" s="44" t="s">
        <v>26</v>
      </c>
      <c r="D85" s="46">
        <v>114429865.03</v>
      </c>
      <c r="E85" s="49">
        <v>113383913.79000001</v>
      </c>
      <c r="F85" s="49">
        <v>1045951.24</v>
      </c>
      <c r="G85" s="49">
        <v>32281419.07</v>
      </c>
      <c r="H85" s="49">
        <v>31585178.48</v>
      </c>
      <c r="I85" s="24">
        <v>696240.59</v>
      </c>
      <c r="J85" s="49">
        <v>82148445.959999993</v>
      </c>
      <c r="K85" s="49">
        <v>6538810.8799999999</v>
      </c>
      <c r="L85" s="49">
        <v>0</v>
      </c>
      <c r="M85" s="49">
        <v>6538810.8799999999</v>
      </c>
      <c r="N85" s="49">
        <v>0</v>
      </c>
      <c r="O85" s="23">
        <v>0</v>
      </c>
    </row>
    <row r="86" spans="1:15" x14ac:dyDescent="0.25">
      <c r="A86" s="77"/>
      <c r="B86" s="79"/>
      <c r="C86" s="44" t="s">
        <v>27</v>
      </c>
      <c r="D86" s="46"/>
      <c r="E86" s="23"/>
      <c r="F86" s="23"/>
      <c r="G86" s="23"/>
      <c r="H86" s="23"/>
      <c r="I86" s="24"/>
      <c r="J86" s="23"/>
      <c r="K86" s="23"/>
      <c r="L86" s="23"/>
      <c r="M86" s="23"/>
      <c r="N86" s="23"/>
      <c r="O86" s="25"/>
    </row>
    <row r="87" spans="1:15" ht="29.25" x14ac:dyDescent="0.25">
      <c r="A87" s="77"/>
      <c r="B87" s="79"/>
      <c r="C87" s="44" t="s">
        <v>28</v>
      </c>
      <c r="D87" s="46">
        <v>32350959.289999999</v>
      </c>
      <c r="E87" s="49">
        <v>32091922.609999999</v>
      </c>
      <c r="F87" s="49">
        <v>259036.68</v>
      </c>
      <c r="G87" s="49">
        <v>2422887.42</v>
      </c>
      <c r="H87" s="49">
        <v>2422887.42</v>
      </c>
      <c r="I87" s="24"/>
      <c r="J87" s="49">
        <f>D87-G87</f>
        <v>29928071.869999997</v>
      </c>
      <c r="K87" s="49">
        <v>9041550.7400000002</v>
      </c>
      <c r="L87" s="49">
        <v>431168.36</v>
      </c>
      <c r="M87" s="49">
        <v>8610382.3800000008</v>
      </c>
      <c r="N87" s="49">
        <v>0</v>
      </c>
      <c r="O87" s="23">
        <v>0</v>
      </c>
    </row>
    <row r="88" spans="1:15" x14ac:dyDescent="0.25">
      <c r="A88" s="77"/>
      <c r="B88" s="79"/>
      <c r="C88" s="34" t="s">
        <v>29</v>
      </c>
      <c r="D88" s="46"/>
      <c r="E88" s="49"/>
      <c r="F88" s="49"/>
      <c r="G88" s="49"/>
      <c r="H88" s="49"/>
      <c r="I88" s="24"/>
      <c r="J88" s="49"/>
      <c r="K88" s="49"/>
      <c r="L88" s="49"/>
      <c r="M88" s="49"/>
      <c r="N88" s="49"/>
      <c r="O88" s="25"/>
    </row>
    <row r="89" spans="1:15" x14ac:dyDescent="0.25">
      <c r="A89" s="77"/>
      <c r="B89" s="79"/>
      <c r="C89" s="38" t="s">
        <v>30</v>
      </c>
      <c r="D89" s="40">
        <f>SUM(D83:D88)</f>
        <v>533915046.64000005</v>
      </c>
      <c r="E89" s="40">
        <f t="shared" ref="E89:N89" si="23">SUM(E83:E88)</f>
        <v>530740623.13</v>
      </c>
      <c r="F89" s="40">
        <f t="shared" si="23"/>
        <v>3174423.5100000002</v>
      </c>
      <c r="G89" s="40">
        <f t="shared" si="23"/>
        <v>56202780.270000003</v>
      </c>
      <c r="H89" s="40">
        <f t="shared" si="23"/>
        <v>50036282.685470201</v>
      </c>
      <c r="I89" s="39">
        <f t="shared" si="23"/>
        <v>6166497.5899999999</v>
      </c>
      <c r="J89" s="40">
        <f t="shared" si="23"/>
        <v>477712266.36999995</v>
      </c>
      <c r="K89" s="40">
        <f t="shared" si="23"/>
        <v>45291483.700000003</v>
      </c>
      <c r="L89" s="40">
        <f t="shared" si="23"/>
        <v>2755641.4299999997</v>
      </c>
      <c r="M89" s="40">
        <f t="shared" si="23"/>
        <v>42417793.770000003</v>
      </c>
      <c r="N89" s="40">
        <f t="shared" si="23"/>
        <v>0</v>
      </c>
      <c r="O89" s="50">
        <f>SUM(O83:O88)</f>
        <v>118048.5</v>
      </c>
    </row>
    <row r="90" spans="1:15" x14ac:dyDescent="0.25">
      <c r="A90" s="77">
        <v>13</v>
      </c>
      <c r="B90" s="79" t="s">
        <v>42</v>
      </c>
      <c r="C90" s="7" t="s">
        <v>24</v>
      </c>
      <c r="D90" s="41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25"/>
    </row>
    <row r="91" spans="1:15" ht="29.25" x14ac:dyDescent="0.25">
      <c r="A91" s="77"/>
      <c r="B91" s="79"/>
      <c r="C91" s="44" t="s">
        <v>25</v>
      </c>
      <c r="D91" s="41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43">
        <v>0</v>
      </c>
      <c r="O91" s="25"/>
    </row>
    <row r="92" spans="1:15" ht="29.25" x14ac:dyDescent="0.25">
      <c r="A92" s="77"/>
      <c r="B92" s="79"/>
      <c r="C92" s="44" t="s">
        <v>26</v>
      </c>
      <c r="D92" s="41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25"/>
    </row>
    <row r="93" spans="1:15" x14ac:dyDescent="0.25">
      <c r="A93" s="77"/>
      <c r="B93" s="79"/>
      <c r="C93" s="44" t="s">
        <v>27</v>
      </c>
      <c r="D93" s="41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25"/>
    </row>
    <row r="94" spans="1:15" ht="29.25" x14ac:dyDescent="0.25">
      <c r="A94" s="77"/>
      <c r="B94" s="79"/>
      <c r="C94" s="44" t="s">
        <v>28</v>
      </c>
      <c r="D94" s="41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43">
        <v>0</v>
      </c>
      <c r="O94" s="25"/>
    </row>
    <row r="95" spans="1:15" x14ac:dyDescent="0.25">
      <c r="A95" s="77"/>
      <c r="B95" s="79"/>
      <c r="C95" s="34" t="s">
        <v>29</v>
      </c>
      <c r="D95" s="41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25"/>
    </row>
    <row r="96" spans="1:15" x14ac:dyDescent="0.25">
      <c r="A96" s="77"/>
      <c r="B96" s="79"/>
      <c r="C96" s="38" t="s">
        <v>30</v>
      </c>
      <c r="D96" s="45">
        <f>SUM(D90:D95)</f>
        <v>0</v>
      </c>
      <c r="E96" s="45">
        <f t="shared" ref="E96:N96" si="24">SUM(E90:E95)</f>
        <v>0</v>
      </c>
      <c r="F96" s="45">
        <f t="shared" si="24"/>
        <v>0</v>
      </c>
      <c r="G96" s="45">
        <f t="shared" si="24"/>
        <v>0</v>
      </c>
      <c r="H96" s="45">
        <f t="shared" si="24"/>
        <v>0</v>
      </c>
      <c r="I96" s="32">
        <f t="shared" si="24"/>
        <v>0</v>
      </c>
      <c r="J96" s="45">
        <f t="shared" si="24"/>
        <v>0</v>
      </c>
      <c r="K96" s="45">
        <f t="shared" si="24"/>
        <v>0</v>
      </c>
      <c r="L96" s="45">
        <f t="shared" si="24"/>
        <v>0</v>
      </c>
      <c r="M96" s="45">
        <f t="shared" si="24"/>
        <v>0</v>
      </c>
      <c r="N96" s="45">
        <f t="shared" si="24"/>
        <v>0</v>
      </c>
      <c r="O96" s="45"/>
    </row>
    <row r="97" spans="1:15" x14ac:dyDescent="0.25">
      <c r="A97" s="77">
        <v>14</v>
      </c>
      <c r="B97" s="79" t="s">
        <v>43</v>
      </c>
      <c r="C97" s="7" t="s">
        <v>24</v>
      </c>
      <c r="D97" s="41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  <c r="N97" s="43">
        <v>0</v>
      </c>
      <c r="O97" s="25"/>
    </row>
    <row r="98" spans="1:15" ht="29.25" x14ac:dyDescent="0.25">
      <c r="A98" s="77"/>
      <c r="B98" s="79"/>
      <c r="C98" s="44" t="s">
        <v>25</v>
      </c>
      <c r="D98" s="41">
        <v>392510</v>
      </c>
      <c r="E98" s="43">
        <v>392510</v>
      </c>
      <c r="F98" s="43">
        <v>0</v>
      </c>
      <c r="G98" s="43">
        <v>0</v>
      </c>
      <c r="H98" s="43">
        <v>0</v>
      </c>
      <c r="I98" s="43">
        <v>0</v>
      </c>
      <c r="J98" s="43">
        <v>392510</v>
      </c>
      <c r="K98" s="43">
        <v>0</v>
      </c>
      <c r="L98" s="43">
        <v>0</v>
      </c>
      <c r="M98" s="43">
        <v>0</v>
      </c>
      <c r="N98" s="43">
        <v>0</v>
      </c>
      <c r="O98" s="25"/>
    </row>
    <row r="99" spans="1:15" ht="29.25" x14ac:dyDescent="0.25">
      <c r="A99" s="77"/>
      <c r="B99" s="79"/>
      <c r="C99" s="44" t="s">
        <v>26</v>
      </c>
      <c r="D99" s="41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  <c r="N99" s="43">
        <v>0</v>
      </c>
      <c r="O99" s="25"/>
    </row>
    <row r="100" spans="1:15" x14ac:dyDescent="0.25">
      <c r="A100" s="77"/>
      <c r="B100" s="79"/>
      <c r="C100" s="44" t="s">
        <v>27</v>
      </c>
      <c r="D100" s="41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  <c r="N100" s="43">
        <v>0</v>
      </c>
      <c r="O100" s="25"/>
    </row>
    <row r="101" spans="1:15" ht="29.25" x14ac:dyDescent="0.25">
      <c r="A101" s="77"/>
      <c r="B101" s="79"/>
      <c r="C101" s="44" t="s">
        <v>28</v>
      </c>
      <c r="D101" s="12">
        <v>8758930</v>
      </c>
      <c r="E101" s="14">
        <v>8758930</v>
      </c>
      <c r="F101" s="14">
        <v>0</v>
      </c>
      <c r="G101" s="14">
        <v>0</v>
      </c>
      <c r="H101" s="14">
        <v>0</v>
      </c>
      <c r="I101" s="14">
        <v>0</v>
      </c>
      <c r="J101" s="14">
        <v>8758930</v>
      </c>
      <c r="K101" s="14"/>
      <c r="L101" s="14"/>
      <c r="M101" s="14"/>
      <c r="N101" s="14"/>
      <c r="O101" s="25"/>
    </row>
    <row r="102" spans="1:15" x14ac:dyDescent="0.25">
      <c r="A102" s="77"/>
      <c r="B102" s="79"/>
      <c r="C102" s="34" t="s">
        <v>29</v>
      </c>
      <c r="D102" s="51"/>
      <c r="E102" s="52"/>
      <c r="F102" s="53"/>
      <c r="G102" s="53"/>
      <c r="H102" s="53"/>
      <c r="I102" s="53"/>
      <c r="J102" s="54"/>
      <c r="K102" s="53"/>
      <c r="L102" s="53"/>
      <c r="M102" s="53"/>
      <c r="N102" s="53"/>
      <c r="O102" s="25"/>
    </row>
    <row r="103" spans="1:15" x14ac:dyDescent="0.25">
      <c r="A103" s="77"/>
      <c r="B103" s="79"/>
      <c r="C103" s="38" t="s">
        <v>30</v>
      </c>
      <c r="D103" s="45">
        <f>SUM(D97:D102)</f>
        <v>9151440</v>
      </c>
      <c r="E103" s="45">
        <f t="shared" ref="E103:N103" si="25">SUM(E97:E102)</f>
        <v>9151440</v>
      </c>
      <c r="F103" s="45">
        <f t="shared" si="25"/>
        <v>0</v>
      </c>
      <c r="G103" s="45">
        <f t="shared" si="25"/>
        <v>0</v>
      </c>
      <c r="H103" s="45">
        <f t="shared" si="25"/>
        <v>0</v>
      </c>
      <c r="I103" s="32">
        <f t="shared" si="25"/>
        <v>0</v>
      </c>
      <c r="J103" s="45">
        <f t="shared" si="25"/>
        <v>9151440</v>
      </c>
      <c r="K103" s="45">
        <f t="shared" si="25"/>
        <v>0</v>
      </c>
      <c r="L103" s="45">
        <f t="shared" si="25"/>
        <v>0</v>
      </c>
      <c r="M103" s="45">
        <f t="shared" si="25"/>
        <v>0</v>
      </c>
      <c r="N103" s="45">
        <f t="shared" si="25"/>
        <v>0</v>
      </c>
      <c r="O103" s="45"/>
    </row>
    <row r="104" spans="1:15" x14ac:dyDescent="0.25">
      <c r="A104" s="80">
        <v>15</v>
      </c>
      <c r="B104" s="78" t="s">
        <v>44</v>
      </c>
      <c r="C104" s="7" t="s">
        <v>24</v>
      </c>
      <c r="D104" s="41">
        <v>481647019.69999999</v>
      </c>
      <c r="E104" s="43">
        <v>481641485.60000002</v>
      </c>
      <c r="F104" s="43">
        <v>5534.1</v>
      </c>
      <c r="G104" s="43">
        <v>10577.25</v>
      </c>
      <c r="H104" s="43">
        <v>10577.25</v>
      </c>
      <c r="I104" s="43">
        <v>0</v>
      </c>
      <c r="J104" s="43">
        <f>D104-G104</f>
        <v>481636442.44999999</v>
      </c>
      <c r="K104" s="55">
        <v>6697694.6900000004</v>
      </c>
      <c r="L104" s="43"/>
      <c r="M104" s="43">
        <v>6697694.6900000004</v>
      </c>
      <c r="N104" s="43"/>
      <c r="O104" s="25"/>
    </row>
    <row r="105" spans="1:15" ht="29.25" x14ac:dyDescent="0.25">
      <c r="A105" s="80"/>
      <c r="B105" s="78"/>
      <c r="C105" s="44" t="s">
        <v>25</v>
      </c>
      <c r="D105" s="41">
        <v>154973847.13999999</v>
      </c>
      <c r="E105" s="43">
        <v>133167997.17</v>
      </c>
      <c r="F105" s="43">
        <v>21805849.969999999</v>
      </c>
      <c r="G105" s="43">
        <v>83626088.859999999</v>
      </c>
      <c r="H105" s="43">
        <v>78548395.859999999</v>
      </c>
      <c r="I105" s="43">
        <v>5077693</v>
      </c>
      <c r="J105" s="43">
        <f t="shared" ref="J105:J109" si="26">D105-G105</f>
        <v>71347758.279999986</v>
      </c>
      <c r="K105" s="56">
        <v>32931483.129999999</v>
      </c>
      <c r="L105" s="43">
        <v>215338.18</v>
      </c>
      <c r="M105" s="43">
        <v>25025414.309999999</v>
      </c>
      <c r="N105" s="43">
        <v>7690730.6399999997</v>
      </c>
      <c r="O105" s="43">
        <v>0</v>
      </c>
    </row>
    <row r="106" spans="1:15" ht="29.25" x14ac:dyDescent="0.25">
      <c r="A106" s="80"/>
      <c r="B106" s="78"/>
      <c r="C106" s="44" t="s">
        <v>26</v>
      </c>
      <c r="D106" s="41">
        <v>55941863.710000001</v>
      </c>
      <c r="E106" s="43">
        <v>54226855.850000001</v>
      </c>
      <c r="F106" s="43">
        <v>1715007.86</v>
      </c>
      <c r="G106" s="43">
        <v>19363845.600000001</v>
      </c>
      <c r="H106" s="43">
        <v>17782398.09</v>
      </c>
      <c r="I106" s="43">
        <v>1581447.51</v>
      </c>
      <c r="J106" s="43">
        <f t="shared" si="26"/>
        <v>36578018.109999999</v>
      </c>
      <c r="K106" s="56">
        <v>10791</v>
      </c>
      <c r="L106" s="43">
        <v>0</v>
      </c>
      <c r="M106" s="43">
        <v>10791</v>
      </c>
      <c r="N106" s="43">
        <v>0</v>
      </c>
      <c r="O106" s="43">
        <v>0</v>
      </c>
    </row>
    <row r="107" spans="1:15" x14ac:dyDescent="0.25">
      <c r="A107" s="80"/>
      <c r="B107" s="78"/>
      <c r="C107" s="44" t="s">
        <v>27</v>
      </c>
      <c r="D107" s="41"/>
      <c r="E107" s="27"/>
      <c r="F107" s="27"/>
      <c r="G107" s="27"/>
      <c r="H107" s="27"/>
      <c r="I107" s="43"/>
      <c r="J107" s="43">
        <f t="shared" si="26"/>
        <v>0</v>
      </c>
      <c r="K107" s="27"/>
      <c r="L107" s="27"/>
      <c r="M107" s="27"/>
      <c r="N107" s="27"/>
      <c r="O107" s="25"/>
    </row>
    <row r="108" spans="1:15" ht="29.25" x14ac:dyDescent="0.25">
      <c r="A108" s="80"/>
      <c r="B108" s="78"/>
      <c r="C108" s="44" t="s">
        <v>28</v>
      </c>
      <c r="D108" s="41">
        <v>144825287.59999999</v>
      </c>
      <c r="E108" s="43">
        <v>144825287.59999999</v>
      </c>
      <c r="F108" s="43">
        <v>0</v>
      </c>
      <c r="G108" s="43">
        <v>53574682.729999997</v>
      </c>
      <c r="H108" s="43">
        <v>0</v>
      </c>
      <c r="I108" s="43">
        <v>53574682.729999997</v>
      </c>
      <c r="J108" s="43">
        <f t="shared" si="26"/>
        <v>91250604.870000005</v>
      </c>
      <c r="K108" s="56">
        <v>15923429.210000001</v>
      </c>
      <c r="L108" s="43">
        <v>0</v>
      </c>
      <c r="M108" s="43">
        <v>15923429.210000001</v>
      </c>
      <c r="N108" s="43">
        <v>0</v>
      </c>
      <c r="O108" s="43">
        <v>0</v>
      </c>
    </row>
    <row r="109" spans="1:15" x14ac:dyDescent="0.25">
      <c r="A109" s="80"/>
      <c r="B109" s="78"/>
      <c r="C109" s="57" t="s">
        <v>29</v>
      </c>
      <c r="D109" s="41">
        <v>28810940.739999998</v>
      </c>
      <c r="E109" s="43">
        <v>28810940.739999998</v>
      </c>
      <c r="F109" s="43">
        <v>0</v>
      </c>
      <c r="G109" s="43">
        <v>0</v>
      </c>
      <c r="H109" s="43">
        <v>0</v>
      </c>
      <c r="I109" s="43">
        <v>0</v>
      </c>
      <c r="J109" s="43">
        <f t="shared" si="26"/>
        <v>28810940.739999998</v>
      </c>
      <c r="K109" s="58">
        <v>485102.19</v>
      </c>
      <c r="L109" s="59">
        <v>0</v>
      </c>
      <c r="M109" s="59">
        <v>485102.19</v>
      </c>
      <c r="N109" s="59">
        <v>0</v>
      </c>
      <c r="O109" s="43">
        <v>0</v>
      </c>
    </row>
    <row r="110" spans="1:15" x14ac:dyDescent="0.25">
      <c r="A110" s="80"/>
      <c r="B110" s="78"/>
      <c r="C110" s="38" t="s">
        <v>30</v>
      </c>
      <c r="D110" s="45">
        <f>SUM(D104:D109)</f>
        <v>866198958.88999999</v>
      </c>
      <c r="E110" s="45">
        <f t="shared" ref="E110:N110" si="27">SUM(E104:E109)</f>
        <v>842672566.96000004</v>
      </c>
      <c r="F110" s="45">
        <f t="shared" si="27"/>
        <v>23526391.93</v>
      </c>
      <c r="G110" s="45">
        <f t="shared" si="27"/>
        <v>156575194.44</v>
      </c>
      <c r="H110" s="45">
        <f t="shared" si="27"/>
        <v>96341371.200000003</v>
      </c>
      <c r="I110" s="45">
        <f>SUM(I104:I109)</f>
        <v>60233823.239999995</v>
      </c>
      <c r="J110" s="45">
        <f t="shared" si="27"/>
        <v>709623764.45000005</v>
      </c>
      <c r="K110" s="45">
        <f t="shared" si="27"/>
        <v>56048500.219999999</v>
      </c>
      <c r="L110" s="45">
        <f t="shared" si="27"/>
        <v>215338.18</v>
      </c>
      <c r="M110" s="45">
        <f t="shared" si="27"/>
        <v>48142431.399999999</v>
      </c>
      <c r="N110" s="45">
        <f t="shared" si="27"/>
        <v>7690730.6399999997</v>
      </c>
      <c r="O110" s="45"/>
    </row>
    <row r="111" spans="1:15" x14ac:dyDescent="0.25">
      <c r="A111" s="80">
        <v>16</v>
      </c>
      <c r="B111" s="78" t="s">
        <v>45</v>
      </c>
      <c r="C111" s="7" t="s">
        <v>24</v>
      </c>
      <c r="D111" s="41">
        <v>119810</v>
      </c>
      <c r="E111" s="43">
        <v>119810</v>
      </c>
      <c r="F111" s="43"/>
      <c r="G111" s="43"/>
      <c r="H111" s="43"/>
      <c r="I111" s="43"/>
      <c r="J111" s="43">
        <f>D111-G111</f>
        <v>119810</v>
      </c>
      <c r="K111" s="55"/>
      <c r="L111" s="43"/>
      <c r="M111" s="43"/>
      <c r="N111" s="43">
        <v>0</v>
      </c>
      <c r="O111" s="43"/>
    </row>
    <row r="112" spans="1:15" ht="29.25" x14ac:dyDescent="0.25">
      <c r="A112" s="80"/>
      <c r="B112" s="78"/>
      <c r="C112" s="44" t="s">
        <v>25</v>
      </c>
      <c r="D112" s="41">
        <v>674810410</v>
      </c>
      <c r="E112" s="43">
        <v>673059240</v>
      </c>
      <c r="F112" s="43">
        <v>1751170</v>
      </c>
      <c r="G112" s="43">
        <v>172050</v>
      </c>
      <c r="H112" s="43">
        <v>0</v>
      </c>
      <c r="I112" s="43">
        <v>172.05</v>
      </c>
      <c r="J112" s="43">
        <f t="shared" ref="J112:J116" si="28">D112-G112</f>
        <v>674638360</v>
      </c>
      <c r="K112" s="56">
        <v>877370</v>
      </c>
      <c r="L112" s="43">
        <v>877370</v>
      </c>
      <c r="M112" s="43">
        <v>877370</v>
      </c>
      <c r="N112" s="43">
        <v>0</v>
      </c>
      <c r="O112" s="43">
        <v>0</v>
      </c>
    </row>
    <row r="113" spans="1:15" ht="29.25" x14ac:dyDescent="0.25">
      <c r="A113" s="80"/>
      <c r="B113" s="78"/>
      <c r="C113" s="44" t="s">
        <v>26</v>
      </c>
      <c r="D113" s="41">
        <v>19922770</v>
      </c>
      <c r="E113" s="43">
        <v>19896530</v>
      </c>
      <c r="F113" s="43">
        <v>26230</v>
      </c>
      <c r="G113" s="43">
        <v>0</v>
      </c>
      <c r="H113" s="43">
        <v>0</v>
      </c>
      <c r="I113" s="43">
        <v>0</v>
      </c>
      <c r="J113" s="43">
        <f t="shared" si="28"/>
        <v>19922770</v>
      </c>
      <c r="K113" s="56"/>
      <c r="L113" s="43"/>
      <c r="M113" s="43"/>
      <c r="N113" s="43">
        <v>0</v>
      </c>
      <c r="O113" s="43"/>
    </row>
    <row r="114" spans="1:15" x14ac:dyDescent="0.25">
      <c r="A114" s="80"/>
      <c r="B114" s="78"/>
      <c r="C114" s="44" t="s">
        <v>27</v>
      </c>
      <c r="D114" s="41"/>
      <c r="E114" s="43"/>
      <c r="F114" s="43"/>
      <c r="G114" s="43"/>
      <c r="H114" s="43"/>
      <c r="I114" s="43"/>
      <c r="J114" s="43">
        <f t="shared" si="28"/>
        <v>0</v>
      </c>
      <c r="K114" s="43"/>
      <c r="L114" s="43"/>
      <c r="M114" s="43"/>
      <c r="N114" s="43">
        <v>0</v>
      </c>
      <c r="O114" s="43"/>
    </row>
    <row r="115" spans="1:15" ht="29.25" x14ac:dyDescent="0.25">
      <c r="A115" s="80"/>
      <c r="B115" s="78"/>
      <c r="C115" s="44" t="s">
        <v>28</v>
      </c>
      <c r="D115" s="41">
        <v>3410660</v>
      </c>
      <c r="E115" s="43">
        <v>3410660</v>
      </c>
      <c r="F115" s="43">
        <v>0</v>
      </c>
      <c r="G115" s="43">
        <v>0</v>
      </c>
      <c r="H115" s="43">
        <v>0</v>
      </c>
      <c r="I115" s="43">
        <v>0</v>
      </c>
      <c r="J115" s="43">
        <f t="shared" si="28"/>
        <v>3410660</v>
      </c>
      <c r="K115" s="55">
        <v>1162500</v>
      </c>
      <c r="L115" s="43">
        <v>1162500</v>
      </c>
      <c r="M115" s="43">
        <v>1162500</v>
      </c>
      <c r="N115" s="43">
        <v>0</v>
      </c>
      <c r="O115" s="43">
        <v>0</v>
      </c>
    </row>
    <row r="116" spans="1:15" x14ac:dyDescent="0.25">
      <c r="A116" s="80"/>
      <c r="B116" s="78"/>
      <c r="C116" s="57" t="s">
        <v>29</v>
      </c>
      <c r="D116" s="45"/>
      <c r="E116" s="59"/>
      <c r="F116" s="59"/>
      <c r="G116" s="59"/>
      <c r="H116" s="59"/>
      <c r="I116" s="59"/>
      <c r="J116" s="43">
        <f t="shared" si="28"/>
        <v>0</v>
      </c>
      <c r="K116" s="58"/>
      <c r="L116" s="59"/>
      <c r="M116" s="59"/>
      <c r="N116" s="59"/>
      <c r="O116" s="43"/>
    </row>
    <row r="117" spans="1:15" x14ac:dyDescent="0.25">
      <c r="A117" s="80"/>
      <c r="B117" s="78"/>
      <c r="C117" s="38" t="s">
        <v>30</v>
      </c>
      <c r="D117" s="45">
        <f>SUM(D111:D116)</f>
        <v>698263650</v>
      </c>
      <c r="E117" s="45">
        <f t="shared" ref="E117:N117" si="29">SUM(E111:E116)</f>
        <v>696486240</v>
      </c>
      <c r="F117" s="45">
        <f t="shared" si="29"/>
        <v>1777400</v>
      </c>
      <c r="G117" s="45">
        <f t="shared" si="29"/>
        <v>172050</v>
      </c>
      <c r="H117" s="45">
        <f t="shared" si="29"/>
        <v>0</v>
      </c>
      <c r="I117" s="45">
        <f t="shared" si="29"/>
        <v>172.05</v>
      </c>
      <c r="J117" s="45">
        <f t="shared" si="29"/>
        <v>698091600</v>
      </c>
      <c r="K117" s="45">
        <f>SUM(K111:K116)</f>
        <v>2039870</v>
      </c>
      <c r="L117" s="45">
        <f t="shared" si="29"/>
        <v>2039870</v>
      </c>
      <c r="M117" s="45">
        <f t="shared" si="29"/>
        <v>2039870</v>
      </c>
      <c r="N117" s="45">
        <f t="shared" si="29"/>
        <v>0</v>
      </c>
      <c r="O117" s="45">
        <f>SUM(O111:O116)</f>
        <v>0</v>
      </c>
    </row>
    <row r="118" spans="1:15" x14ac:dyDescent="0.25">
      <c r="A118" s="80">
        <v>17</v>
      </c>
      <c r="B118" s="78" t="s">
        <v>46</v>
      </c>
      <c r="C118" s="7" t="s">
        <v>24</v>
      </c>
      <c r="D118" s="41">
        <v>63253403.530000001</v>
      </c>
      <c r="E118" s="43">
        <v>63216074.380000003</v>
      </c>
      <c r="F118" s="43">
        <v>37329.15</v>
      </c>
      <c r="G118" s="43">
        <v>13827</v>
      </c>
      <c r="H118" s="43">
        <v>0</v>
      </c>
      <c r="I118" s="43">
        <v>13827.4</v>
      </c>
      <c r="J118" s="43">
        <f>D118-G118</f>
        <v>63239576.530000001</v>
      </c>
      <c r="K118" s="55">
        <v>14619.36</v>
      </c>
      <c r="L118" s="43">
        <v>0</v>
      </c>
      <c r="M118" s="43">
        <v>14619.36</v>
      </c>
      <c r="N118" s="43">
        <v>0</v>
      </c>
      <c r="O118" s="43">
        <v>0</v>
      </c>
    </row>
    <row r="119" spans="1:15" ht="29.25" x14ac:dyDescent="0.25">
      <c r="A119" s="80"/>
      <c r="B119" s="78"/>
      <c r="C119" s="44" t="s">
        <v>25</v>
      </c>
      <c r="D119" s="41">
        <v>163997341.80000001</v>
      </c>
      <c r="E119" s="43">
        <v>152969162.09999999</v>
      </c>
      <c r="F119" s="43">
        <v>11028179.699999999</v>
      </c>
      <c r="G119" s="43">
        <v>32709907.82</v>
      </c>
      <c r="H119" s="43">
        <v>77986.69</v>
      </c>
      <c r="I119" s="43">
        <v>32631921.129999999</v>
      </c>
      <c r="J119" s="43">
        <f t="shared" ref="J119:J123" si="30">D119-G119</f>
        <v>131287433.98000002</v>
      </c>
      <c r="K119" s="56">
        <v>5301979.1399999997</v>
      </c>
      <c r="L119" s="43">
        <v>0</v>
      </c>
      <c r="M119" s="43">
        <v>5152614.24</v>
      </c>
      <c r="N119" s="43">
        <v>149364.9</v>
      </c>
      <c r="O119" s="43">
        <v>0</v>
      </c>
    </row>
    <row r="120" spans="1:15" ht="29.25" x14ac:dyDescent="0.25">
      <c r="A120" s="80"/>
      <c r="B120" s="78"/>
      <c r="C120" s="44" t="s">
        <v>26</v>
      </c>
      <c r="D120" s="41">
        <v>10123420.439999999</v>
      </c>
      <c r="E120" s="43">
        <v>8767897.2699999996</v>
      </c>
      <c r="F120" s="43">
        <v>1355523.17</v>
      </c>
      <c r="G120" s="43">
        <v>1524335.36</v>
      </c>
      <c r="H120" s="43">
        <v>944385.66</v>
      </c>
      <c r="I120" s="43">
        <v>579949.69999999995</v>
      </c>
      <c r="J120" s="43">
        <f t="shared" si="30"/>
        <v>8599085.0800000001</v>
      </c>
      <c r="K120" s="56">
        <v>97100</v>
      </c>
      <c r="L120" s="43">
        <v>0</v>
      </c>
      <c r="M120" s="43">
        <v>97100</v>
      </c>
      <c r="N120" s="43">
        <v>0</v>
      </c>
      <c r="O120" s="43">
        <v>0</v>
      </c>
    </row>
    <row r="121" spans="1:15" x14ac:dyDescent="0.25">
      <c r="A121" s="80"/>
      <c r="B121" s="78"/>
      <c r="C121" s="44" t="s">
        <v>27</v>
      </c>
      <c r="D121" s="41"/>
      <c r="E121" s="43"/>
      <c r="F121" s="43"/>
      <c r="G121" s="43"/>
      <c r="H121" s="43"/>
      <c r="I121" s="43"/>
      <c r="J121" s="43">
        <f t="shared" si="30"/>
        <v>0</v>
      </c>
      <c r="K121" s="43"/>
      <c r="L121" s="43"/>
      <c r="M121" s="43"/>
      <c r="N121" s="43"/>
      <c r="O121" s="25"/>
    </row>
    <row r="122" spans="1:15" ht="29.25" x14ac:dyDescent="0.25">
      <c r="A122" s="80"/>
      <c r="B122" s="78"/>
      <c r="C122" s="44" t="s">
        <v>28</v>
      </c>
      <c r="D122" s="41">
        <v>59186718.479999997</v>
      </c>
      <c r="E122" s="43">
        <v>21882976.25</v>
      </c>
      <c r="F122" s="43">
        <v>37303742.229999997</v>
      </c>
      <c r="G122" s="43">
        <v>15551274.98</v>
      </c>
      <c r="H122" s="43">
        <v>0</v>
      </c>
      <c r="I122" s="43">
        <v>15551274.98</v>
      </c>
      <c r="J122" s="43">
        <f t="shared" si="30"/>
        <v>43635443.5</v>
      </c>
      <c r="K122" s="55">
        <v>111434</v>
      </c>
      <c r="L122" s="43">
        <v>0</v>
      </c>
      <c r="M122" s="43">
        <v>111434</v>
      </c>
      <c r="N122" s="43">
        <v>0</v>
      </c>
      <c r="O122" s="43">
        <v>0</v>
      </c>
    </row>
    <row r="123" spans="1:15" x14ac:dyDescent="0.25">
      <c r="A123" s="80"/>
      <c r="B123" s="78"/>
      <c r="C123" s="57" t="s">
        <v>29</v>
      </c>
      <c r="D123" s="45"/>
      <c r="E123" s="59"/>
      <c r="F123" s="59"/>
      <c r="G123" s="59"/>
      <c r="H123" s="59"/>
      <c r="I123" s="59"/>
      <c r="J123" s="43">
        <f t="shared" si="30"/>
        <v>0</v>
      </c>
      <c r="K123" s="58"/>
      <c r="L123" s="59"/>
      <c r="M123" s="59"/>
      <c r="N123" s="59"/>
      <c r="O123" s="25"/>
    </row>
    <row r="124" spans="1:15" x14ac:dyDescent="0.25">
      <c r="A124" s="80"/>
      <c r="B124" s="78"/>
      <c r="C124" s="38"/>
      <c r="D124" s="45">
        <f t="shared" ref="D124:N124" si="31">SUM(D118:D123)</f>
        <v>296560884.25</v>
      </c>
      <c r="E124" s="45">
        <f t="shared" si="31"/>
        <v>246836110</v>
      </c>
      <c r="F124" s="45">
        <f t="shared" si="31"/>
        <v>49724774.25</v>
      </c>
      <c r="G124" s="45">
        <f t="shared" si="31"/>
        <v>49799345.159999996</v>
      </c>
      <c r="H124" s="45">
        <f t="shared" si="31"/>
        <v>1022372.3500000001</v>
      </c>
      <c r="I124" s="32">
        <f t="shared" si="31"/>
        <v>48776973.209999993</v>
      </c>
      <c r="J124" s="45">
        <f t="shared" si="31"/>
        <v>246761539.09000003</v>
      </c>
      <c r="K124" s="45">
        <f t="shared" si="31"/>
        <v>5525132.5</v>
      </c>
      <c r="L124" s="45">
        <f t="shared" si="31"/>
        <v>0</v>
      </c>
      <c r="M124" s="45">
        <f t="shared" si="31"/>
        <v>5375767.6000000006</v>
      </c>
      <c r="N124" s="45">
        <f t="shared" si="31"/>
        <v>149364.9</v>
      </c>
      <c r="O124" s="45">
        <f>SUM(O118:O123)</f>
        <v>0</v>
      </c>
    </row>
    <row r="125" spans="1:15" x14ac:dyDescent="0.25">
      <c r="A125" s="60"/>
      <c r="B125" s="61"/>
      <c r="C125" s="61"/>
      <c r="D125" s="60"/>
      <c r="E125" s="60"/>
      <c r="F125" s="60"/>
      <c r="G125" s="60"/>
      <c r="H125" s="60"/>
      <c r="I125" s="62"/>
      <c r="J125" s="60"/>
      <c r="K125" s="60"/>
      <c r="L125" s="60"/>
      <c r="M125" s="60"/>
      <c r="N125" s="60"/>
    </row>
    <row r="126" spans="1:15" x14ac:dyDescent="0.25">
      <c r="A126" s="63"/>
      <c r="B126" s="64"/>
      <c r="C126" s="65" t="s">
        <v>47</v>
      </c>
      <c r="D126" s="66">
        <f>D12+D19+D26+D33+D40+D47+D54+D61+D68+D75+D82+D89+D96+D103+D110+D117+D124</f>
        <v>5553473384.8199997</v>
      </c>
      <c r="E126" s="66">
        <f>E12+E19+E26+E33+E40+E47+E54+E61+E68+E75+E82+E89+E96+E103+E110+E117+E124</f>
        <v>5339462780.3099995</v>
      </c>
      <c r="F126" s="66">
        <f t="shared" ref="F126:N126" si="32">F12+F19+F26+F33+F40+F47+F54+F61+F68+F75+F82+F89+F96+F103+F110+F117+F124</f>
        <v>254759858.50999999</v>
      </c>
      <c r="G126" s="66">
        <f t="shared" si="32"/>
        <v>1005797578.8099998</v>
      </c>
      <c r="H126" s="66">
        <f t="shared" si="32"/>
        <v>726172784.83547032</v>
      </c>
      <c r="I126" s="66">
        <f>I12+I19+I26+I33+I40+I47+I54+I61+I68+I75+I82+I89+I96+I103+I110+I117+I124</f>
        <v>279452916.09999996</v>
      </c>
      <c r="J126" s="66">
        <f t="shared" si="32"/>
        <v>4547675806.04</v>
      </c>
      <c r="K126" s="66">
        <f t="shared" si="32"/>
        <v>1182718318.71</v>
      </c>
      <c r="L126" s="66">
        <f t="shared" si="32"/>
        <v>326555196.04000002</v>
      </c>
      <c r="M126" s="66">
        <f>M12+M19+M26+M33+M40+M47+M54+M61+M68+M75+M82+M89+M96+M103+M110+M117+M124</f>
        <v>808906787.5400002</v>
      </c>
      <c r="N126" s="66">
        <f t="shared" si="32"/>
        <v>266977057.54999998</v>
      </c>
      <c r="O126" s="66">
        <f>O12+O26+O33+O40+O47+O54+O61+O68+O75+O82+O89+O96+O103+O110+O117+O124</f>
        <v>38603010.990000002</v>
      </c>
    </row>
  </sheetData>
  <mergeCells count="52">
    <mergeCell ref="A111:A117"/>
    <mergeCell ref="B111:B117"/>
    <mergeCell ref="A118:A124"/>
    <mergeCell ref="B118:B124"/>
    <mergeCell ref="A90:A96"/>
    <mergeCell ref="B90:B96"/>
    <mergeCell ref="A97:A103"/>
    <mergeCell ref="B97:B103"/>
    <mergeCell ref="A104:A110"/>
    <mergeCell ref="B104:B110"/>
    <mergeCell ref="A69:A75"/>
    <mergeCell ref="B69:B75"/>
    <mergeCell ref="A76:A82"/>
    <mergeCell ref="B76:B82"/>
    <mergeCell ref="A83:A89"/>
    <mergeCell ref="B83:B89"/>
    <mergeCell ref="A48:A54"/>
    <mergeCell ref="B48:B54"/>
    <mergeCell ref="A55:A61"/>
    <mergeCell ref="B55:B61"/>
    <mergeCell ref="A62:A68"/>
    <mergeCell ref="B62:B68"/>
    <mergeCell ref="A27:A33"/>
    <mergeCell ref="B27:B33"/>
    <mergeCell ref="A34:A40"/>
    <mergeCell ref="B34:B40"/>
    <mergeCell ref="A41:A47"/>
    <mergeCell ref="B41:B47"/>
    <mergeCell ref="A6:A12"/>
    <mergeCell ref="B6:B12"/>
    <mergeCell ref="A13:A19"/>
    <mergeCell ref="B13:B19"/>
    <mergeCell ref="A20:A26"/>
    <mergeCell ref="B20:B26"/>
    <mergeCell ref="O2:O4"/>
    <mergeCell ref="E3:E4"/>
    <mergeCell ref="F3:F4"/>
    <mergeCell ref="H3:H4"/>
    <mergeCell ref="I3:I4"/>
    <mergeCell ref="M3:N3"/>
    <mergeCell ref="A1:M1"/>
    <mergeCell ref="A2:A5"/>
    <mergeCell ref="B2:B5"/>
    <mergeCell ref="C2:C4"/>
    <mergeCell ref="D2:D4"/>
    <mergeCell ref="E2:F2"/>
    <mergeCell ref="G2:G4"/>
    <mergeCell ref="H2:I2"/>
    <mergeCell ref="J2:J4"/>
    <mergeCell ref="K2:K4"/>
    <mergeCell ref="L2:L4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Сезим</dc:creator>
  <cp:lastModifiedBy>Сезим</cp:lastModifiedBy>
  <dcterms:created xsi:type="dcterms:W3CDTF">2026-08-19T09:04:44Z</dcterms:created>
  <dcterms:modified xsi:type="dcterms:W3CDTF">2026-08-26T11:44:51Z</dcterms:modified>
</cp:coreProperties>
</file>