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-105" yWindow="-105" windowWidth="23250" windowHeight="12570" activeTab="1"/>
  </bookViews>
  <sheets>
    <sheet name="1 квартал" sheetId="1" r:id="rId1"/>
    <sheet name="2 квартал" sheetId="9" r:id="rId2"/>
    <sheet name="Форма 1" sheetId="2" r:id="rId3"/>
    <sheet name="Форма 2" sheetId="3" r:id="rId4"/>
    <sheet name="Форма 3" sheetId="4" r:id="rId5"/>
    <sheet name="Форма 4" sheetId="5" r:id="rId6"/>
    <sheet name="Форма 5" sheetId="6" r:id="rId7"/>
    <sheet name="Форма 6.1" sheetId="7" r:id="rId8"/>
    <sheet name="Форма 6.2" sheetId="8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9" l="1"/>
  <c r="J44" i="9"/>
  <c r="J45" i="9"/>
  <c r="J46" i="9"/>
  <c r="J42" i="9"/>
  <c r="J37" i="9"/>
  <c r="J38" i="9"/>
  <c r="J39" i="9"/>
  <c r="J35" i="9"/>
  <c r="G36" i="9"/>
  <c r="G41" i="9" s="1"/>
  <c r="K57" i="9"/>
  <c r="K58" i="9"/>
  <c r="K59" i="9"/>
  <c r="K60" i="9"/>
  <c r="K56" i="9"/>
  <c r="K106" i="9"/>
  <c r="K107" i="9"/>
  <c r="K108" i="9"/>
  <c r="K109" i="9"/>
  <c r="K105" i="9"/>
  <c r="D106" i="9"/>
  <c r="D107" i="9"/>
  <c r="D108" i="9"/>
  <c r="D109" i="9"/>
  <c r="D105" i="9"/>
  <c r="E111" i="9"/>
  <c r="D111" i="9" l="1"/>
  <c r="J36" i="9"/>
  <c r="E125" i="9"/>
  <c r="F125" i="9"/>
  <c r="G125" i="9"/>
  <c r="H125" i="9"/>
  <c r="I125" i="9"/>
  <c r="J125" i="9"/>
  <c r="K125" i="9"/>
  <c r="L125" i="9"/>
  <c r="M125" i="9"/>
  <c r="N125" i="9"/>
  <c r="D125" i="9"/>
  <c r="E48" i="9"/>
  <c r="F48" i="9"/>
  <c r="G48" i="9"/>
  <c r="H48" i="9"/>
  <c r="I48" i="9"/>
  <c r="J48" i="9"/>
  <c r="K48" i="9"/>
  <c r="L48" i="9"/>
  <c r="M48" i="9"/>
  <c r="N48" i="9"/>
  <c r="D48" i="9"/>
  <c r="E76" i="9"/>
  <c r="F76" i="9"/>
  <c r="G76" i="9"/>
  <c r="H76" i="9"/>
  <c r="I76" i="9"/>
  <c r="J76" i="9"/>
  <c r="K76" i="9"/>
  <c r="L76" i="9"/>
  <c r="M76" i="9"/>
  <c r="N76" i="9"/>
  <c r="D76" i="9"/>
  <c r="E13" i="9" l="1"/>
  <c r="F13" i="9"/>
  <c r="G13" i="9"/>
  <c r="H13" i="9"/>
  <c r="I13" i="9"/>
  <c r="J13" i="9"/>
  <c r="K13" i="9"/>
  <c r="L13" i="9"/>
  <c r="M13" i="9"/>
  <c r="N13" i="9"/>
  <c r="D13" i="9"/>
  <c r="E34" i="9"/>
  <c r="F34" i="9"/>
  <c r="G34" i="9"/>
  <c r="H34" i="9"/>
  <c r="I34" i="9"/>
  <c r="J34" i="9"/>
  <c r="K34" i="9"/>
  <c r="L34" i="9"/>
  <c r="M34" i="9"/>
  <c r="N34" i="9"/>
  <c r="D34" i="9"/>
  <c r="E97" i="9"/>
  <c r="F97" i="9"/>
  <c r="G97" i="9"/>
  <c r="H97" i="9"/>
  <c r="I97" i="9"/>
  <c r="J97" i="9"/>
  <c r="K97" i="9"/>
  <c r="L97" i="9"/>
  <c r="M97" i="9"/>
  <c r="N97" i="9"/>
  <c r="D97" i="9"/>
  <c r="E55" i="9"/>
  <c r="F55" i="9"/>
  <c r="G55" i="9"/>
  <c r="H55" i="9"/>
  <c r="I55" i="9"/>
  <c r="J55" i="9"/>
  <c r="K55" i="9"/>
  <c r="L55" i="9"/>
  <c r="M55" i="9"/>
  <c r="N55" i="9"/>
  <c r="D55" i="9"/>
  <c r="E104" i="9"/>
  <c r="F104" i="9"/>
  <c r="G104" i="9"/>
  <c r="H104" i="9"/>
  <c r="I104" i="9"/>
  <c r="J104" i="9"/>
  <c r="K104" i="9"/>
  <c r="L104" i="9"/>
  <c r="M104" i="9"/>
  <c r="N104" i="9"/>
  <c r="D104" i="9"/>
  <c r="F111" i="9"/>
  <c r="G111" i="9"/>
  <c r="H111" i="9"/>
  <c r="I111" i="9"/>
  <c r="J111" i="9"/>
  <c r="K111" i="9"/>
  <c r="L111" i="9"/>
  <c r="M111" i="9"/>
  <c r="N111" i="9"/>
  <c r="E41" i="9"/>
  <c r="F41" i="9"/>
  <c r="H41" i="9"/>
  <c r="I41" i="9"/>
  <c r="J41" i="9"/>
  <c r="K41" i="9"/>
  <c r="L41" i="9"/>
  <c r="M41" i="9"/>
  <c r="N41" i="9"/>
  <c r="D41" i="9"/>
  <c r="E20" i="9" l="1"/>
  <c r="F20" i="9"/>
  <c r="G20" i="9"/>
  <c r="H20" i="9"/>
  <c r="I20" i="9"/>
  <c r="J20" i="9"/>
  <c r="K20" i="9"/>
  <c r="L20" i="9"/>
  <c r="M20" i="9"/>
  <c r="N20" i="9"/>
  <c r="D20" i="9"/>
  <c r="E69" i="9" l="1"/>
  <c r="F69" i="9"/>
  <c r="G69" i="9"/>
  <c r="H69" i="9"/>
  <c r="I69" i="9"/>
  <c r="J69" i="9"/>
  <c r="K69" i="9"/>
  <c r="L69" i="9"/>
  <c r="M69" i="9"/>
  <c r="N69" i="9"/>
  <c r="D69" i="9"/>
  <c r="E118" i="9" l="1"/>
  <c r="F118" i="9"/>
  <c r="G118" i="9"/>
  <c r="H118" i="9"/>
  <c r="I118" i="9"/>
  <c r="J118" i="9"/>
  <c r="K118" i="9"/>
  <c r="L118" i="9"/>
  <c r="M118" i="9"/>
  <c r="N118" i="9"/>
  <c r="D118" i="9"/>
  <c r="E62" i="9" l="1"/>
  <c r="F62" i="9"/>
  <c r="G62" i="9"/>
  <c r="H62" i="9"/>
  <c r="I62" i="9"/>
  <c r="J62" i="9"/>
  <c r="K62" i="9"/>
  <c r="L62" i="9"/>
  <c r="M62" i="9"/>
  <c r="N62" i="9"/>
  <c r="D62" i="9"/>
  <c r="E27" i="9"/>
  <c r="F27" i="9"/>
  <c r="G27" i="9"/>
  <c r="H27" i="9"/>
  <c r="I27" i="9"/>
  <c r="J27" i="9"/>
  <c r="K27" i="9"/>
  <c r="L27" i="9"/>
  <c r="M27" i="9"/>
  <c r="N27" i="9"/>
  <c r="D27" i="9"/>
  <c r="E90" i="9"/>
  <c r="F90" i="9"/>
  <c r="G90" i="9"/>
  <c r="H90" i="9"/>
  <c r="I90" i="9"/>
  <c r="J90" i="9"/>
  <c r="K90" i="9"/>
  <c r="L90" i="9"/>
  <c r="M90" i="9"/>
  <c r="N90" i="9"/>
  <c r="D90" i="9"/>
  <c r="E83" i="9"/>
  <c r="F83" i="9"/>
  <c r="G83" i="9"/>
  <c r="H83" i="9"/>
  <c r="I83" i="9"/>
  <c r="J83" i="9"/>
  <c r="K83" i="9"/>
  <c r="L83" i="9"/>
  <c r="M83" i="9"/>
  <c r="N83" i="9"/>
  <c r="D83" i="9"/>
  <c r="M127" i="9" l="1"/>
  <c r="I127" i="9"/>
  <c r="E127" i="9"/>
  <c r="L127" i="9"/>
  <c r="H127" i="9"/>
  <c r="D127" i="9"/>
  <c r="K127" i="9"/>
  <c r="G127" i="9"/>
  <c r="N127" i="9"/>
  <c r="J127" i="9"/>
  <c r="F127" i="9"/>
  <c r="G20" i="1"/>
  <c r="K118" i="1"/>
  <c r="E97" i="1" l="1"/>
  <c r="F97" i="1"/>
  <c r="G97" i="1"/>
  <c r="H97" i="1"/>
  <c r="I97" i="1"/>
  <c r="J97" i="1"/>
  <c r="K97" i="1"/>
  <c r="L97" i="1"/>
  <c r="M97" i="1"/>
  <c r="N97" i="1"/>
  <c r="E90" i="1"/>
  <c r="F90" i="1"/>
  <c r="G90" i="1"/>
  <c r="H90" i="1"/>
  <c r="I90" i="1"/>
  <c r="J90" i="1"/>
  <c r="K90" i="1"/>
  <c r="L90" i="1"/>
  <c r="M90" i="1"/>
  <c r="N90" i="1"/>
  <c r="E83" i="1"/>
  <c r="F83" i="1"/>
  <c r="G83" i="1"/>
  <c r="H83" i="1"/>
  <c r="I83" i="1"/>
  <c r="J83" i="1"/>
  <c r="K83" i="1"/>
  <c r="L83" i="1"/>
  <c r="M83" i="1"/>
  <c r="N83" i="1"/>
  <c r="E76" i="1"/>
  <c r="F76" i="1"/>
  <c r="G76" i="1"/>
  <c r="H76" i="1"/>
  <c r="I76" i="1"/>
  <c r="J76" i="1"/>
  <c r="K76" i="1"/>
  <c r="L76" i="1"/>
  <c r="M76" i="1"/>
  <c r="N76" i="1"/>
  <c r="E69" i="1"/>
  <c r="F69" i="1"/>
  <c r="G69" i="1"/>
  <c r="H69" i="1"/>
  <c r="I69" i="1"/>
  <c r="J69" i="1"/>
  <c r="K69" i="1"/>
  <c r="L69" i="1"/>
  <c r="M69" i="1"/>
  <c r="N69" i="1"/>
  <c r="E62" i="1"/>
  <c r="F62" i="1"/>
  <c r="G62" i="1"/>
  <c r="H62" i="1"/>
  <c r="I62" i="1"/>
  <c r="J62" i="1"/>
  <c r="K62" i="1"/>
  <c r="L62" i="1"/>
  <c r="M62" i="1"/>
  <c r="N62" i="1"/>
  <c r="E55" i="1"/>
  <c r="F55" i="1"/>
  <c r="G55" i="1"/>
  <c r="H55" i="1"/>
  <c r="I55" i="1"/>
  <c r="J55" i="1"/>
  <c r="K55" i="1"/>
  <c r="L55" i="1"/>
  <c r="M55" i="1"/>
  <c r="N55" i="1"/>
  <c r="E48" i="1"/>
  <c r="F48" i="1"/>
  <c r="G48" i="1"/>
  <c r="H48" i="1"/>
  <c r="I48" i="1"/>
  <c r="J48" i="1"/>
  <c r="K48" i="1"/>
  <c r="L48" i="1"/>
  <c r="M48" i="1"/>
  <c r="N48" i="1"/>
  <c r="E41" i="1"/>
  <c r="F41" i="1"/>
  <c r="G41" i="1"/>
  <c r="H41" i="1"/>
  <c r="I41" i="1"/>
  <c r="J41" i="1"/>
  <c r="K41" i="1"/>
  <c r="L41" i="1"/>
  <c r="M41" i="1"/>
  <c r="N41" i="1"/>
  <c r="D41" i="1"/>
  <c r="E34" i="1"/>
  <c r="F34" i="1"/>
  <c r="G34" i="1"/>
  <c r="H34" i="1"/>
  <c r="I34" i="1"/>
  <c r="J34" i="1"/>
  <c r="K34" i="1"/>
  <c r="L34" i="1"/>
  <c r="M34" i="1"/>
  <c r="N34" i="1"/>
  <c r="E27" i="1"/>
  <c r="F27" i="1"/>
  <c r="G27" i="1"/>
  <c r="H27" i="1"/>
  <c r="I27" i="1"/>
  <c r="J27" i="1"/>
  <c r="K27" i="1"/>
  <c r="L27" i="1"/>
  <c r="M27" i="1"/>
  <c r="N27" i="1"/>
  <c r="D27" i="1"/>
  <c r="E118" i="1"/>
  <c r="F118" i="1"/>
  <c r="G118" i="1"/>
  <c r="H118" i="1"/>
  <c r="I118" i="1"/>
  <c r="J118" i="1"/>
  <c r="L118" i="1"/>
  <c r="M118" i="1"/>
  <c r="N118" i="1"/>
  <c r="D118" i="1"/>
  <c r="E111" i="1"/>
  <c r="F111" i="1"/>
  <c r="G111" i="1"/>
  <c r="H111" i="1"/>
  <c r="I111" i="1"/>
  <c r="J111" i="1"/>
  <c r="K111" i="1"/>
  <c r="L111" i="1"/>
  <c r="M111" i="1"/>
  <c r="N111" i="1"/>
  <c r="D111" i="1"/>
  <c r="E104" i="1"/>
  <c r="F104" i="1"/>
  <c r="G104" i="1"/>
  <c r="H104" i="1"/>
  <c r="I104" i="1"/>
  <c r="J104" i="1"/>
  <c r="K104" i="1"/>
  <c r="L104" i="1"/>
  <c r="M104" i="1"/>
  <c r="N104" i="1"/>
  <c r="D104" i="1"/>
  <c r="D97" i="1"/>
  <c r="D90" i="1"/>
  <c r="D83" i="1"/>
  <c r="D62" i="1"/>
  <c r="D76" i="1"/>
  <c r="D69" i="1"/>
  <c r="D55" i="1"/>
  <c r="D48" i="1"/>
  <c r="D34" i="1"/>
  <c r="E20" i="1" l="1"/>
  <c r="F20" i="1"/>
  <c r="H20" i="1"/>
  <c r="I20" i="1"/>
  <c r="J20" i="1"/>
  <c r="K20" i="1"/>
  <c r="L20" i="1"/>
  <c r="M20" i="1"/>
  <c r="N20" i="1"/>
  <c r="D20" i="1"/>
  <c r="E13" i="1"/>
  <c r="F13" i="1"/>
  <c r="G13" i="1"/>
  <c r="H13" i="1"/>
  <c r="I13" i="1"/>
  <c r="J13" i="1"/>
  <c r="K13" i="1"/>
  <c r="L13" i="1"/>
  <c r="M13" i="1"/>
  <c r="N13" i="1"/>
  <c r="D13" i="1"/>
  <c r="I120" i="1" l="1"/>
  <c r="N120" i="1"/>
  <c r="L120" i="1"/>
  <c r="H120" i="1"/>
  <c r="D120" i="1"/>
  <c r="K120" i="1"/>
  <c r="G120" i="1"/>
  <c r="E120" i="1"/>
  <c r="M120" i="1"/>
  <c r="J120" i="1"/>
  <c r="F120" i="1"/>
</calcChain>
</file>

<file path=xl/sharedStrings.xml><?xml version="1.0" encoding="utf-8"?>
<sst xmlns="http://schemas.openxmlformats.org/spreadsheetml/2006/main" count="825" uniqueCount="284">
  <si>
    <t>Всего поступило страховых премий</t>
  </si>
  <si>
    <t>в том числе</t>
  </si>
  <si>
    <t>Страховые премии, переданные на перестра-хование</t>
  </si>
  <si>
    <t>Оставшиеся премии в страховых (перестрахо-вочных) организациях</t>
  </si>
  <si>
    <t>Всего           выплат страховых возмещений (страховых сумм)</t>
  </si>
  <si>
    <t>Выплаты  от переданного на пере-страхование</t>
  </si>
  <si>
    <t>страховые премии, принятые по договорам страхования</t>
  </si>
  <si>
    <t>страховые премии, принятые по договорам перестрахо-вания</t>
  </si>
  <si>
    <t>передано страховым (перестра-ховочным) организациям за рубеж</t>
  </si>
  <si>
    <t>передано страховым (перестра-ховочным) организациям внутри республики</t>
  </si>
  <si>
    <t>Выплаты страховой (перестраховочной) организации</t>
  </si>
  <si>
    <t>по договорам страхования</t>
  </si>
  <si>
    <t>по договорам перестрахования</t>
  </si>
  <si>
    <t>2 (гр.3+ гр.4)</t>
  </si>
  <si>
    <t>5 (гр.6 + гр.7)</t>
  </si>
  <si>
    <t>8 (гр.2 - гр.5)</t>
  </si>
  <si>
    <t>9 (гр.10+11+12)</t>
  </si>
  <si>
    <t>(в сомах )</t>
  </si>
  <si>
    <t>Итого:</t>
  </si>
  <si>
    <t>Виды страхования</t>
  </si>
  <si>
    <t>Действующие договоры страхования по состоянию на</t>
  </si>
  <si>
    <t>начало отчетного периода</t>
  </si>
  <si>
    <t>дд.мм.гггг</t>
  </si>
  <si>
    <t>конец отчетного периода</t>
  </si>
  <si>
    <t>с физическими лицами</t>
  </si>
  <si>
    <t>с юридическими лицами</t>
  </si>
  <si>
    <t>количество договоров (ед.)</t>
  </si>
  <si>
    <t>страховая сумма (тыс. сом.)</t>
  </si>
  <si>
    <t>страховая премия (тыс. сом.)</t>
  </si>
  <si>
    <t>Добровольное страхование</t>
  </si>
  <si>
    <t>всего,</t>
  </si>
  <si>
    <t>в том числе: страхование жизни (накопит.):</t>
  </si>
  <si>
    <t>страхование иное, чем страхование жизни:</t>
  </si>
  <si>
    <t>личное (кроме страхования жизни):</t>
  </si>
  <si>
    <t>1. Страхование от несчастных случаев и болезней</t>
  </si>
  <si>
    <t>2. Добровольное медицинское страхование</t>
  </si>
  <si>
    <t>3. Медицинское страхование туристов</t>
  </si>
  <si>
    <t>Имущественное страхование:</t>
  </si>
  <si>
    <t>1. Страхование средств наземного транспорта</t>
  </si>
  <si>
    <t>2. Страхование средств воздушного транспорта</t>
  </si>
  <si>
    <t>3. Страхование средств водного транспорта</t>
  </si>
  <si>
    <t>4. Страхование грузоперевозок</t>
  </si>
  <si>
    <t>5. Страхование имущества от огня и других опасностей</t>
  </si>
  <si>
    <t>6. Страхование коммерческих и финансовых рисков</t>
  </si>
  <si>
    <t>7. Страхование от риска юридических затрат, включая затраты по судебным издержкам</t>
  </si>
  <si>
    <t>8. Прочие виды страхования имущества</t>
  </si>
  <si>
    <t>Страхование ответственности:</t>
  </si>
  <si>
    <t>1. Страхование гражданско-правовой ответственности владельцев автотранспортных средств</t>
  </si>
  <si>
    <t>2. Страхование ответственности владельцев воздушных средств</t>
  </si>
  <si>
    <t>3. Страхование ответственности владельцев средств водного транспорта</t>
  </si>
  <si>
    <t>4. Страхование профессиональной ответственности нотариусов</t>
  </si>
  <si>
    <t>5. Страхование профессиональной ответственности медицинских работников</t>
  </si>
  <si>
    <t>6. Страхование иной профессиональной ответственности</t>
  </si>
  <si>
    <t>7. Страхование ответственности предприятий - источников повышенной опасности</t>
  </si>
  <si>
    <t>8. Страхование иных видов ответственности</t>
  </si>
  <si>
    <t>Обязательное страхование</t>
  </si>
  <si>
    <t>всего.</t>
  </si>
  <si>
    <t>в том числе:</t>
  </si>
  <si>
    <t>1. Обязательное государственное страхование жизни и здоровья военнослужащих</t>
  </si>
  <si>
    <t>2. Обязательное страхование жилых помещений от пожара и стихийных бедствий</t>
  </si>
  <si>
    <t>Обязательное страхование гражданской ответственности:</t>
  </si>
  <si>
    <t>1. Обязательное страхование гражданской ответственности работодателя за причинение вреда жизни и здоровью работника при исполнении им трудовых (служебных) обязанностей</t>
  </si>
  <si>
    <t>2. Обязательное страхование гражданской ответственности перевозчика перед пассажирами</t>
  </si>
  <si>
    <t>3. Обязательное страхование гражданской ответственности перевозчика опасных грузов</t>
  </si>
  <si>
    <t>4. Обязательное страхование гражданской ответственности организаций, эксплуатирующих опасные производственные объекты</t>
  </si>
  <si>
    <t>5. Обязательное страхование гражданско-правовой ответственности владельцев автотранспортных средств</t>
  </si>
  <si>
    <t>Всего</t>
  </si>
  <si>
    <t>С физическими лицами</t>
  </si>
  <si>
    <t>С юридическими лицами</t>
  </si>
  <si>
    <t>всего</t>
  </si>
  <si>
    <t>страхование жизни (накопит.):</t>
  </si>
  <si>
    <t>Имущественное страхование</t>
  </si>
  <si>
    <t>всего, в том числе:</t>
  </si>
  <si>
    <t>Страхование ответственности</t>
  </si>
  <si>
    <t>Обязательное страхование гражданской ответственности всего, в том числе:</t>
  </si>
  <si>
    <t>СВЕДЕНИЯ по действующим договорам страхования с учетом переданных в перестрахование по страховой компании</t>
  </si>
  <si>
    <t>Заключено договоров за ________ 20__ г</t>
  </si>
  <si>
    <t xml:space="preserve">СВЕДЕНИЯ
по договорам страхования с учетом переданных в перестрахование, обязательства по которым прекращены за отчетный период по страховой компании
</t>
  </si>
  <si>
    <t>В том числе:</t>
  </si>
  <si>
    <t>по страховому случаю</t>
  </si>
  <si>
    <t>по окончании срока действия договора</t>
  </si>
  <si>
    <t>досрочно расторгнутые договора</t>
  </si>
  <si>
    <t>коли-</t>
  </si>
  <si>
    <t>чество дого-</t>
  </si>
  <si>
    <t>воров (ед.)</t>
  </si>
  <si>
    <t>стра-</t>
  </si>
  <si>
    <t>ховая сумма (тыс. сом.)</t>
  </si>
  <si>
    <t>сумма страх. возме-</t>
  </si>
  <si>
    <t>щения (тыс. сом.)</t>
  </si>
  <si>
    <t>ховая сумма (тыс. сом)</t>
  </si>
  <si>
    <t>возврат страх. премии (тыс. сом.)</t>
  </si>
  <si>
    <t>всего в том числе:</t>
  </si>
  <si>
    <t>страхование жизни (накопительное):</t>
  </si>
  <si>
    <t>Страхование иное, чем страхование жизни:</t>
  </si>
  <si>
    <t xml:space="preserve">СВЕДЕНИЯ
о поступивших страховых премиях и выплатах страховых возмещений
</t>
  </si>
  <si>
    <t>В том числе</t>
  </si>
  <si>
    <t>Страховые премии, переданные на перестрахование</t>
  </si>
  <si>
    <t>Оставшиеся премии в страховых (перестраховочных) организациях</t>
  </si>
  <si>
    <t>Всего выплат страховых возмещений (страховых сумм)</t>
  </si>
  <si>
    <t>Выплаты от переданного на перестрахование</t>
  </si>
  <si>
    <t>страховые премии, принятые по договорам перестрахования</t>
  </si>
  <si>
    <t>передано страховым (перестраховочным) организациям за рубеж</t>
  </si>
  <si>
    <t>передано страховым (перестраховочным) организациям внутри республики</t>
  </si>
  <si>
    <t>(гр. 3 + гр. 4)</t>
  </si>
  <si>
    <t>(гр. 6 + гр. 7)</t>
  </si>
  <si>
    <t>(гр. 2 - гр. 5)</t>
  </si>
  <si>
    <t>(гр. 10 + 11 + 12)</t>
  </si>
  <si>
    <t>по страхованию жизни:</t>
  </si>
  <si>
    <t>Личное страхование (кроме страхования жизни) всего, в том числе:</t>
  </si>
  <si>
    <t>1 .Страхование от несчастных случаев и болезней</t>
  </si>
  <si>
    <t>З.Медицинское страхование туристов</t>
  </si>
  <si>
    <t>3 . Страхование средств водного транспорта</t>
  </si>
  <si>
    <t>1. Обязательное государственное страхование жизни и здоровья военнослужащих и военнообязанных, призванных на учебные и специальные сборы, и приравненных к ним лиц</t>
  </si>
  <si>
    <t>1 .Обязательное страхование гражданской ответственности работодателя за причинение вреда жизни и здоровью работника при исполнении им трудовых (служебных) обязанностей</t>
  </si>
  <si>
    <t xml:space="preserve">ОТЧЕТ
о расчете страховых (технических) резервов страховой (перестраховочной) организации
</t>
  </si>
  <si>
    <t>Метод расчета страховых (технических) резервов по страхованию иному, чем страхование жизни</t>
  </si>
  <si>
    <t>Доля от суммы страховых премий, начисленных по действующим договорам страхования (перестрахования)</t>
  </si>
  <si>
    <t>1.1.</t>
  </si>
  <si>
    <t>Всего по добровольным видам страхования</t>
  </si>
  <si>
    <t>1.1.1.</t>
  </si>
  <si>
    <t>Резерв незаработанных премий (РНП)</t>
  </si>
  <si>
    <t>в том числе доля перестраховщика</t>
  </si>
  <si>
    <t>1.1.2.</t>
  </si>
  <si>
    <t>Резерв произошедших, но незаявленных убытков (РПНУ)</t>
  </si>
  <si>
    <t>1.1.3.</t>
  </si>
  <si>
    <t>Резерв заявленных, но неурегулированных убытков (РЗНУ)</t>
  </si>
  <si>
    <t>1.1.4.</t>
  </si>
  <si>
    <t>Дополнительные резервы</t>
  </si>
  <si>
    <t>1.2.</t>
  </si>
  <si>
    <t>Всего по обязательным видам страхования</t>
  </si>
  <si>
    <t>1.2.1.</t>
  </si>
  <si>
    <t>1.2.2.</t>
  </si>
  <si>
    <t>1.2.3.</t>
  </si>
  <si>
    <t>1.2.4.</t>
  </si>
  <si>
    <t>Метод расчета страховых (технических) резервов по страхованию жизни</t>
  </si>
  <si>
    <t>2.1.</t>
  </si>
  <si>
    <t>Резерв не произошедших убытков (РНУ) по договорам аннуитета и накопительного страхования жизни</t>
  </si>
  <si>
    <t>2.2.</t>
  </si>
  <si>
    <t>Резерв заявленных, но неурегулированных убытков (РЗНУ) по договорам накопительного страхования жизни</t>
  </si>
  <si>
    <t>2.3.</t>
  </si>
  <si>
    <t>Итого страховые (технические) резервы (строка 1.1 + строка 1.2 + строка 2.1 + строка 2.2 + строка 2.3)</t>
  </si>
  <si>
    <t xml:space="preserve">ОТЧЕТ
о выполнении пруденциальных нормативов по состоянию
на "___" ______________________ 20__ года
</t>
  </si>
  <si>
    <t>№</t>
  </si>
  <si>
    <t>Наименование показателя</t>
  </si>
  <si>
    <t>Сумма по балансу</t>
  </si>
  <si>
    <t>Учитываемый объем</t>
  </si>
  <si>
    <t>Сумма к расчету</t>
  </si>
  <si>
    <t>Денежные средства - всего (сумма строк 1.1.-1.3), в т.ч.:</t>
  </si>
  <si>
    <t>Денежные средства в кассе - в объеме 100% от балансовой стоимости</t>
  </si>
  <si>
    <t>Денежные средства в пути - в объеме 100% от балансовой стоимости</t>
  </si>
  <si>
    <t>Денежные средства в банке - в объеме 100% от балансовой стоимости</t>
  </si>
  <si>
    <t>Вклады (депозиты) в коммерческих банках Кыргызской Республики (в том числе в иностранной валюте) - всего (сумма строк 2.1.-2.2.), в т.ч.:</t>
  </si>
  <si>
    <t>Вклады до востребования - в объеме 100% от сумм на счетах (с учетом сумм основного долга и начисленного вознаграждения), за вычетом резерва по сомнительным (безнадежным) долгам</t>
  </si>
  <si>
    <t>Срочные вклады - в объеме 100% от сумм на счетах (с учетом сумм основного долга и начисленного вознаграждения), за вычетом резерва по сомнительным (безнадежным) долгам</t>
  </si>
  <si>
    <t>Государственные ценные бумаги Кыргызской Республики - в объеме 100% от балансовой стоимости (с учетом сумм основного долга и начисленного вознаграждения), за вычетом резерва по сомнительным (безнадежным) долгам</t>
  </si>
  <si>
    <t>Ценные бумаги акционерных обществ - в объеме 100% от балансовой стоимости (с учетом сумм основного долга и начисленного вознаграждения), за вычетом резерва по сомнительным (безнадежным) долгам</t>
  </si>
  <si>
    <t>Итого высоколиквидных активов -- ВА (сумма строк 1., 2., 3., 4.)</t>
  </si>
  <si>
    <t>Займы физическим и юридическим лицам (за исключением займов, указанных в подпункте 5-1) в размере, не превышающем 20 процентов от размера уставного капитала страховой организации, - в объеме 100 процентов от суммы основного долга;</t>
  </si>
  <si>
    <t>Займы страхователям страховой (перестраховочной) организации, осуществляющей деятельность по страхованию жизни, - в объеме 100 процентов от суммы основного долга с учетом накопленных процентов</t>
  </si>
  <si>
    <t>Инвестиции в аффилированные организации и требования к ним:</t>
  </si>
  <si>
    <t>- инвестиции в капитал дочерних и зависимых юридических лиц, а также иных аффилированных организаций (долевые ценные бумаги)</t>
  </si>
  <si>
    <t>0%</t>
  </si>
  <si>
    <t>- краткосрочная и долгосрочная дебиторская задолженность дочерних и зависимых юридических лиц, а также иных аффилированных организаций</t>
  </si>
  <si>
    <t>Суммы к получению от перестраховщиков по договорам перестрахования:</t>
  </si>
  <si>
    <t>- задолженность, не просроченная по условиям договора перестрахования</t>
  </si>
  <si>
    <t>100%</t>
  </si>
  <si>
    <t>- задолженность, просроченная на срок до 90 дней</t>
  </si>
  <si>
    <t>70%</t>
  </si>
  <si>
    <t>- задолженность, просроченная на срок от 90 дней до 180 дней</t>
  </si>
  <si>
    <t>40%</t>
  </si>
  <si>
    <t>- задолженность, просроченная на срок свыше 180 дней</t>
  </si>
  <si>
    <t>Суммы к получению от перестрахователей по договорам перестрахования:</t>
  </si>
  <si>
    <t>Страховые премии к получению от страхователей по договорам страхования:</t>
  </si>
  <si>
    <t>- задолженность, не просроченная по условиям договора страхования</t>
  </si>
  <si>
    <t>Счета к получению по страховой деятельности:</t>
  </si>
  <si>
    <t>а) комиссионные к получению:</t>
  </si>
  <si>
    <t>- не просроченная задолженность</t>
  </si>
  <si>
    <t>б) прочие счета к получению:</t>
  </si>
  <si>
    <t>- непросроченная задолженность</t>
  </si>
  <si>
    <t>Нематериальные активы (за минусом амортизации)</t>
  </si>
  <si>
    <t>Основные средства (за минусом амортизации):</t>
  </si>
  <si>
    <t>- земля</t>
  </si>
  <si>
    <t>- здания и сооружения</t>
  </si>
  <si>
    <t>- незавершенное капитальное строительство</t>
  </si>
  <si>
    <t>- машины и оборудование, транспортные средства</t>
  </si>
  <si>
    <t>50%</t>
  </si>
  <si>
    <t>- иные виды основных средств</t>
  </si>
  <si>
    <t>Материалы</t>
  </si>
  <si>
    <t>Резервы по сомнительным (безнадежным) долгам</t>
  </si>
  <si>
    <t>Прочая дебиторская задолженность:</t>
  </si>
  <si>
    <t>а) краткосрочная дебиторская задолженность:</t>
  </si>
  <si>
    <t>- не превышающая срок три месяца</t>
  </si>
  <si>
    <t>- не превышающая срок от трех до шести месяцев</t>
  </si>
  <si>
    <t>- превышающая срок шесть месяцев</t>
  </si>
  <si>
    <t>б) долгосрочная дебиторская задолженность:</t>
  </si>
  <si>
    <t>- не превышающая срок до трех лет</t>
  </si>
  <si>
    <t>- превышающая трехлетний срок</t>
  </si>
  <si>
    <t>Расходы будущих периодов</t>
  </si>
  <si>
    <t>Авансы выданные:</t>
  </si>
  <si>
    <t>- по страховой деятельности</t>
  </si>
  <si>
    <t>- по прочим операциям</t>
  </si>
  <si>
    <t>Прочие активы</t>
  </si>
  <si>
    <t>Итого активов с учетом их классификации по качеству и ликвидности (сумма строк 1.-4. и 6.-19.)</t>
  </si>
  <si>
    <t>X</t>
  </si>
  <si>
    <t>Страховые резервы:</t>
  </si>
  <si>
    <t>- по накопительным видам страхования жизни</t>
  </si>
  <si>
    <t>- по страхованию от рисковых видов личного страхования жизни</t>
  </si>
  <si>
    <t>- по страхованию ответственности</t>
  </si>
  <si>
    <t>- по страхованию имущества и прочих имущественных видов страхования</t>
  </si>
  <si>
    <t>Итого - страховые резервы</t>
  </si>
  <si>
    <t>Суммы к уплате страхователям (перестрахователям) по договорам страхования (перестрахования)</t>
  </si>
  <si>
    <t>Суммы к уплате перестраховщикам по договорам перестрахования</t>
  </si>
  <si>
    <t>Полученные краткосрочные и долгосрочные кредиты</t>
  </si>
  <si>
    <t>Кредиторская задолженность перед аффилированными организациями</t>
  </si>
  <si>
    <t>Счета к оплате и полученные предоплаты:</t>
  </si>
  <si>
    <t>- расчеты со страховыми посредниками по страховой деятельности</t>
  </si>
  <si>
    <t>- прочие обязательства по страховой деятельности</t>
  </si>
  <si>
    <t>Прочие обязательства:</t>
  </si>
  <si>
    <t>- доходы будущих периодов</t>
  </si>
  <si>
    <t>- расчеты по дивидендам</t>
  </si>
  <si>
    <t>- расчеты с бюджетом</t>
  </si>
  <si>
    <t>- кредиторская задолженность дочерним и зависимым юридическим лицам</t>
  </si>
  <si>
    <t>- расчеты по внебюджетным платежам</t>
  </si>
  <si>
    <t>- авансы полученные</t>
  </si>
  <si>
    <t>- расчеты с поставщиками и подрядчиками</t>
  </si>
  <si>
    <t>- прочая кредиторская задолженность и начисления</t>
  </si>
  <si>
    <t>- прочие</t>
  </si>
  <si>
    <t>Итого - прочие обязательства</t>
  </si>
  <si>
    <t>Итого - обязательства за исключением страховых резервов (сумма строк 23-28)</t>
  </si>
  <si>
    <t>Итого - обязательства, включая страховые резервы (сумма строк 22 и 30)</t>
  </si>
  <si>
    <t>Капитал (строка 20 минус строки 22 и 30)</t>
  </si>
  <si>
    <t>Норматив достаточности высоколиквидных активов - норматив Нва (строка 5/строка 22)</t>
  </si>
  <si>
    <t>Нва =&gt; 1</t>
  </si>
  <si>
    <t>Минимальный размер капитала, установленный нормативными правовыми актами Кыргызской Республики</t>
  </si>
  <si>
    <t>Норматив достаточности капитала - норматив Нк ((строка 20 - строка 22 - строка 30)/строка 34))</t>
  </si>
  <si>
    <t>Нк =&gt; 1</t>
  </si>
  <si>
    <t>Сумма активов по балансу</t>
  </si>
  <si>
    <t xml:space="preserve">Дополнительные сведения
для расчета пруденциальных нормативов платежеспособности по состоянию
на "___" ___________________ 20__ года
</t>
  </si>
  <si>
    <t>Страховая премия нетто - сумма страховых премий, полученных страховой организацией за отчетный период, за вычетом переданных в перестрахование</t>
  </si>
  <si>
    <t>Перестраховочная комиссия - сумма комиссионных, полученных страховой организацией от перестраховщика за отчетный период</t>
  </si>
  <si>
    <t>Страховые выплаты нетто - сумма страховых выплат, произведенных страховой организацией за отчетный период, за вычетом оплаченных перестраховщиком</t>
  </si>
  <si>
    <t>Операционные расходы нетто:</t>
  </si>
  <si>
    <t>- оплата труда</t>
  </si>
  <si>
    <t>- отчисления на социальные нужды</t>
  </si>
  <si>
    <t>- амортизация основных средств и нематериальных активов</t>
  </si>
  <si>
    <t>- командировочные расходы</t>
  </si>
  <si>
    <t>- арендная плата основных средств</t>
  </si>
  <si>
    <t>- ремонт и техническое обслуживание основных средств</t>
  </si>
  <si>
    <t>- расходы на рекламу</t>
  </si>
  <si>
    <t>- оплата услуг почты, электросвязи</t>
  </si>
  <si>
    <t>- оплата коммунальных услуг</t>
  </si>
  <si>
    <t>- оплата аудиторских услуг и услуг специалистов</t>
  </si>
  <si>
    <t>- представительские расходы</t>
  </si>
  <si>
    <t>- прочие расходы по ведению дела</t>
  </si>
  <si>
    <t>Норматив текущей платежеспособности - норматив Нтп (строка 1 + строка 2) / (строка 3 + строка 4)</t>
  </si>
  <si>
    <t>Нтп =&gt; 1</t>
  </si>
  <si>
    <t>СВЕДЕНИЯ
по действующим договорам страхования с учетом переданных в перестрахование по страховой компании</t>
  </si>
  <si>
    <t>ЗАО "НСК"</t>
  </si>
  <si>
    <t>ЗСАО "Ингострах"</t>
  </si>
  <si>
    <t>ЗАО СК "Алма-Иншуренс"</t>
  </si>
  <si>
    <t>ЗАО СК "АТН Полис"</t>
  </si>
  <si>
    <t>ЗАО СК "А Плюс"</t>
  </si>
  <si>
    <t>ЗАО СК "АЮ Гарант"</t>
  </si>
  <si>
    <t>ЗАО "Бакай Иншуренс"</t>
  </si>
  <si>
    <t>ЗАО СК "Здоровье"</t>
  </si>
  <si>
    <t>ЗАО "Джубили Кыргызстан Иншуренс Компани"</t>
  </si>
  <si>
    <t>ЗАО "Сакбол"</t>
  </si>
  <si>
    <t>ЗАО "СК "Арсеналъ-Кыргызстан"</t>
  </si>
  <si>
    <t>ЗАО "ТБСК "ТурБалт"</t>
  </si>
  <si>
    <t>ЗАО СК "Али Гарант"</t>
  </si>
  <si>
    <t>ЗАО СК "Кыргызстан"</t>
  </si>
  <si>
    <t>ЗАО "Дордой Страхование"</t>
  </si>
  <si>
    <t>Личное страхование</t>
  </si>
  <si>
    <t>Страхование жизни</t>
  </si>
  <si>
    <t>ИТОГО</t>
  </si>
  <si>
    <t>№ п/п</t>
  </si>
  <si>
    <t>Наименование организации</t>
  </si>
  <si>
    <t>Вид страхования</t>
  </si>
  <si>
    <t>-</t>
  </si>
  <si>
    <t>Страховые премии и выплаты за 1 квартал 2025 год</t>
  </si>
  <si>
    <t>ОАО "Государственная страховая организация"</t>
  </si>
  <si>
    <t>Страховые премии и выплаты за 1 полугодие 2025 год</t>
  </si>
  <si>
    <t>ЗАО СК "Аманат"</t>
  </si>
  <si>
    <t>ЗАО СК "Альфа-Страхование"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</si>
</sst>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darkDown">
        <fgColor rgb="FFCCFFFF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3EBFF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8">
    <xf numFmtId="0" fontId="0" fillId="0" borderId="0"/>
    <xf numFmtId="0" fontId="2" fillId="10" borderId="0" applyNumberFormat="0" applyBorder="0" applyAlignment="0" applyProtection="0"/>
    <xf numFmtId="0" fontId="13" fillId="0" borderId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5" fillId="15" borderId="25" applyNumberFormat="0" applyAlignment="0" applyProtection="0"/>
    <xf numFmtId="0" fontId="16" fillId="22" borderId="26" applyNumberFormat="0" applyAlignment="0" applyProtection="0"/>
    <xf numFmtId="0" fontId="17" fillId="22" borderId="25" applyNumberFormat="0" applyAlignment="0" applyProtection="0"/>
    <xf numFmtId="0" fontId="19" fillId="0" borderId="27" applyNumberFormat="0" applyFill="0" applyAlignment="0" applyProtection="0"/>
    <xf numFmtId="0" fontId="20" fillId="0" borderId="28" applyNumberFormat="0" applyFill="0" applyAlignment="0" applyProtection="0"/>
    <xf numFmtId="0" fontId="21" fillId="0" borderId="2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30" applyNumberFormat="0" applyFill="0" applyAlignment="0" applyProtection="0"/>
    <xf numFmtId="0" fontId="23" fillId="23" borderId="31" applyNumberFormat="0" applyAlignment="0" applyProtection="0"/>
    <xf numFmtId="0" fontId="24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18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18" fillId="25" borderId="32" applyNumberFormat="0" applyFont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0" applyNumberFormat="0" applyBorder="0" applyAlignment="0" applyProtection="0"/>
    <xf numFmtId="167" fontId="32" fillId="0" borderId="0" applyFont="0" applyFill="0" applyBorder="0" applyAlignment="0" applyProtection="0"/>
  </cellStyleXfs>
  <cellXfs count="124">
    <xf numFmtId="0" fontId="0" fillId="0" borderId="0" xfId="0"/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16" fontId="4" fillId="0" borderId="9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wrapText="1"/>
    </xf>
    <xf numFmtId="0" fontId="7" fillId="0" borderId="1" xfId="0" applyFont="1" applyBorder="1"/>
    <xf numFmtId="0" fontId="7" fillId="8" borderId="1" xfId="0" applyFont="1" applyFill="1" applyBorder="1"/>
    <xf numFmtId="43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43" fontId="10" fillId="4" borderId="1" xfId="0" applyNumberFormat="1" applyFont="1" applyFill="1" applyBorder="1" applyAlignment="1">
      <alignment horizontal="center" vertical="center"/>
    </xf>
    <xf numFmtId="43" fontId="9" fillId="9" borderId="1" xfId="1" applyNumberFormat="1" applyFont="1" applyFill="1" applyBorder="1" applyAlignment="1">
      <alignment horizontal="center" vertical="center" wrapText="1"/>
    </xf>
    <xf numFmtId="43" fontId="10" fillId="9" borderId="1" xfId="1" applyNumberFormat="1" applyFont="1" applyFill="1" applyBorder="1" applyAlignment="1">
      <alignment horizontal="center" vertical="center" wrapText="1"/>
    </xf>
    <xf numFmtId="43" fontId="8" fillId="8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center"/>
    </xf>
    <xf numFmtId="43" fontId="7" fillId="8" borderId="1" xfId="0" applyNumberFormat="1" applyFont="1" applyFill="1" applyBorder="1" applyAlignment="1">
      <alignment horizontal="center" vertical="center"/>
    </xf>
    <xf numFmtId="43" fontId="8" fillId="0" borderId="8" xfId="0" applyNumberFormat="1" applyFont="1" applyFill="1" applyBorder="1" applyAlignment="1">
      <alignment horizontal="center" vertical="center"/>
    </xf>
    <xf numFmtId="43" fontId="8" fillId="4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9" fillId="4" borderId="1" xfId="0" applyNumberFormat="1" applyFont="1" applyFill="1" applyBorder="1" applyAlignment="1">
      <alignment horizontal="center" vertical="center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/>
    </xf>
    <xf numFmtId="43" fontId="10" fillId="4" borderId="1" xfId="1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3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11" borderId="1" xfId="0" applyFont="1" applyFill="1" applyBorder="1" applyAlignment="1">
      <alignment horizontal="center" vertical="center"/>
    </xf>
    <xf numFmtId="0" fontId="8" fillId="11" borderId="1" xfId="0" applyFont="1" applyFill="1" applyBorder="1"/>
    <xf numFmtId="0" fontId="7" fillId="11" borderId="1" xfId="0" applyFont="1" applyFill="1" applyBorder="1"/>
    <xf numFmtId="43" fontId="7" fillId="11" borderId="1" xfId="0" applyNumberFormat="1" applyFont="1" applyFill="1" applyBorder="1" applyAlignment="1">
      <alignment horizontal="center" vertical="center"/>
    </xf>
    <xf numFmtId="43" fontId="10" fillId="4" borderId="8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3" fontId="10" fillId="0" borderId="1" xfId="1" applyNumberFormat="1" applyFont="1" applyFill="1" applyBorder="1" applyAlignment="1">
      <alignment horizontal="center" vertical="center" wrapText="1"/>
    </xf>
    <xf numFmtId="43" fontId="10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wrapText="1"/>
    </xf>
    <xf numFmtId="0" fontId="9" fillId="7" borderId="23" xfId="0" applyFont="1" applyFill="1" applyBorder="1" applyAlignment="1">
      <alignment horizontal="left"/>
    </xf>
    <xf numFmtId="0" fontId="7" fillId="0" borderId="23" xfId="0" applyFont="1" applyBorder="1"/>
    <xf numFmtId="0" fontId="7" fillId="8" borderId="23" xfId="0" applyFont="1" applyFill="1" applyBorder="1"/>
    <xf numFmtId="0" fontId="10" fillId="3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3" fontId="8" fillId="0" borderId="24" xfId="0" applyNumberFormat="1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9" borderId="1" xfId="0" applyNumberFormat="1" applyFont="1" applyFill="1" applyBorder="1" applyAlignment="1">
      <alignment horizontal="center" wrapText="1"/>
    </xf>
    <xf numFmtId="43" fontId="8" fillId="9" borderId="1" xfId="0" applyNumberFormat="1" applyFont="1" applyFill="1" applyBorder="1" applyAlignment="1">
      <alignment horizontal="center" vertical="center"/>
    </xf>
    <xf numFmtId="43" fontId="7" fillId="9" borderId="1" xfId="0" applyNumberFormat="1" applyFont="1" applyFill="1" applyBorder="1" applyAlignment="1">
      <alignment horizontal="center" vertical="center"/>
    </xf>
    <xf numFmtId="4" fontId="12" fillId="9" borderId="1" xfId="0" applyNumberFormat="1" applyFont="1" applyFill="1" applyBorder="1" applyAlignment="1">
      <alignment horizontal="center" vertical="center" wrapText="1"/>
    </xf>
    <xf numFmtId="43" fontId="8" fillId="9" borderId="2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10" fillId="9" borderId="1" xfId="0" applyNumberFormat="1" applyFont="1" applyFill="1" applyBorder="1" applyAlignment="1">
      <alignment horizontal="center" vertical="center" wrapText="1"/>
    </xf>
    <xf numFmtId="43" fontId="8" fillId="0" borderId="0" xfId="0" applyNumberFormat="1" applyFont="1" applyAlignment="1">
      <alignment horizontal="center" vertical="center"/>
    </xf>
    <xf numFmtId="43" fontId="8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31" fillId="0" borderId="1" xfId="20" applyFont="1" applyBorder="1" applyAlignment="1">
      <alignment horizontal="center" vertical="center"/>
    </xf>
    <xf numFmtId="4" fontId="31" fillId="0" borderId="1" xfId="20" applyNumberFormat="1" applyFont="1" applyBorder="1" applyAlignment="1">
      <alignment horizontal="center" vertical="center"/>
    </xf>
    <xf numFmtId="4" fontId="31" fillId="9" borderId="1" xfId="2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43" fontId="10" fillId="8" borderId="1" xfId="0" applyNumberFormat="1" applyFont="1" applyFill="1" applyBorder="1" applyAlignment="1">
      <alignment horizontal="center" vertical="center"/>
    </xf>
    <xf numFmtId="43" fontId="9" fillId="8" borderId="1" xfId="0" applyNumberFormat="1" applyFont="1" applyFill="1" applyBorder="1" applyAlignment="1">
      <alignment horizontal="center" vertical="center"/>
    </xf>
  </cellXfs>
  <cellStyles count="28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"/>
    <cellStyle name="Обычный_Лист1" xfId="20"/>
    <cellStyle name="Плохой" xfId="1" builtinId="27"/>
    <cellStyle name="Плохой 2" xfId="21"/>
    <cellStyle name="Пояснение 2" xfId="22"/>
    <cellStyle name="Примечание 2" xfId="23"/>
    <cellStyle name="Связанная ячейка 2" xfId="24"/>
    <cellStyle name="Текст предупреждения 2" xfId="25"/>
    <cellStyle name="Финансовый 2" xfId="27"/>
    <cellStyle name="Хороший 2" xfId="26"/>
  </cellStyles>
  <dxfs count="0"/>
  <tableStyles count="0" defaultTableStyle="TableStyleMedium2" defaultPivotStyle="PivotStyleLight16"/>
  <colors>
    <mruColors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XFD1048576"/>
    </sheetView>
  </sheetViews>
  <sheetFormatPr defaultRowHeight="15.75" x14ac:dyDescent="0.25"/>
  <cols>
    <col min="1" max="1" width="7.28515625" style="27" customWidth="1"/>
    <col min="2" max="2" width="41.7109375" style="19" customWidth="1"/>
    <col min="3" max="3" width="57.28515625" style="19" customWidth="1"/>
    <col min="4" max="4" width="22.140625" style="19" customWidth="1"/>
    <col min="5" max="5" width="22.5703125" style="19" customWidth="1"/>
    <col min="6" max="6" width="20.5703125" style="19" customWidth="1"/>
    <col min="7" max="7" width="21.7109375" style="19" customWidth="1"/>
    <col min="8" max="8" width="22.85546875" style="19" customWidth="1"/>
    <col min="9" max="9" width="21" style="19" customWidth="1"/>
    <col min="10" max="10" width="21.7109375" style="19" customWidth="1"/>
    <col min="11" max="11" width="19.7109375" style="19" customWidth="1"/>
    <col min="12" max="12" width="20.5703125" style="19" customWidth="1"/>
    <col min="13" max="13" width="20.42578125" style="19" customWidth="1"/>
    <col min="14" max="14" width="21.7109375" style="19" customWidth="1"/>
    <col min="15" max="15" width="23" style="19" customWidth="1"/>
    <col min="16" max="16384" width="9.140625" style="19"/>
  </cols>
  <sheetData>
    <row r="1" spans="1:14" ht="15" customHeight="1" x14ac:dyDescent="0.25">
      <c r="A1" s="86" t="s">
        <v>279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  <c r="N1" s="80" t="s">
        <v>17</v>
      </c>
    </row>
    <row r="2" spans="1:14" ht="15" customHeight="1" x14ac:dyDescent="0.2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  <c r="N2" s="81"/>
    </row>
    <row r="3" spans="1:14" ht="21.6" customHeight="1" x14ac:dyDescent="0.25">
      <c r="A3" s="92" t="s">
        <v>275</v>
      </c>
      <c r="B3" s="92" t="s">
        <v>276</v>
      </c>
      <c r="C3" s="84" t="s">
        <v>277</v>
      </c>
      <c r="D3" s="82" t="s">
        <v>0</v>
      </c>
      <c r="E3" s="84" t="s">
        <v>1</v>
      </c>
      <c r="F3" s="84"/>
      <c r="G3" s="82" t="s">
        <v>2</v>
      </c>
      <c r="H3" s="85" t="s">
        <v>1</v>
      </c>
      <c r="I3" s="85"/>
      <c r="J3" s="82" t="s">
        <v>3</v>
      </c>
      <c r="K3" s="82" t="s">
        <v>4</v>
      </c>
      <c r="L3" s="82" t="s">
        <v>5</v>
      </c>
      <c r="M3" s="83" t="s">
        <v>1</v>
      </c>
      <c r="N3" s="83"/>
    </row>
    <row r="4" spans="1:14" ht="45.75" customHeight="1" x14ac:dyDescent="0.25">
      <c r="A4" s="92"/>
      <c r="B4" s="92"/>
      <c r="C4" s="84"/>
      <c r="D4" s="82"/>
      <c r="E4" s="82" t="s">
        <v>6</v>
      </c>
      <c r="F4" s="82" t="s">
        <v>7</v>
      </c>
      <c r="G4" s="82"/>
      <c r="H4" s="82" t="s">
        <v>8</v>
      </c>
      <c r="I4" s="82" t="s">
        <v>9</v>
      </c>
      <c r="J4" s="82"/>
      <c r="K4" s="82"/>
      <c r="L4" s="82"/>
      <c r="M4" s="82" t="s">
        <v>10</v>
      </c>
      <c r="N4" s="82"/>
    </row>
    <row r="5" spans="1:14" ht="48.75" customHeight="1" x14ac:dyDescent="0.25">
      <c r="A5" s="92"/>
      <c r="B5" s="92"/>
      <c r="C5" s="84"/>
      <c r="D5" s="82"/>
      <c r="E5" s="82"/>
      <c r="F5" s="82"/>
      <c r="G5" s="82"/>
      <c r="H5" s="82"/>
      <c r="I5" s="82"/>
      <c r="J5" s="82"/>
      <c r="K5" s="82"/>
      <c r="L5" s="82"/>
      <c r="M5" s="20" t="s">
        <v>11</v>
      </c>
      <c r="N5" s="20" t="s">
        <v>12</v>
      </c>
    </row>
    <row r="6" spans="1:14" ht="39" customHeight="1" x14ac:dyDescent="0.25">
      <c r="A6" s="92"/>
      <c r="B6" s="92"/>
      <c r="C6" s="21"/>
      <c r="D6" s="60" t="s">
        <v>13</v>
      </c>
      <c r="E6" s="61">
        <v>3</v>
      </c>
      <c r="F6" s="61">
        <v>4</v>
      </c>
      <c r="G6" s="60" t="s">
        <v>14</v>
      </c>
      <c r="H6" s="61">
        <v>6</v>
      </c>
      <c r="I6" s="61">
        <v>7</v>
      </c>
      <c r="J6" s="60" t="s">
        <v>15</v>
      </c>
      <c r="K6" s="60" t="s">
        <v>16</v>
      </c>
      <c r="L6" s="61">
        <v>10</v>
      </c>
      <c r="M6" s="61">
        <v>11</v>
      </c>
      <c r="N6" s="61">
        <v>12</v>
      </c>
    </row>
    <row r="7" spans="1:14" ht="18" customHeight="1" x14ac:dyDescent="0.25">
      <c r="A7" s="80">
        <v>1</v>
      </c>
      <c r="B7" s="93" t="s">
        <v>257</v>
      </c>
      <c r="C7" s="18" t="s">
        <v>272</v>
      </c>
      <c r="D7" s="67">
        <v>21003117.57</v>
      </c>
      <c r="E7" s="63">
        <v>21003361.870000001</v>
      </c>
      <c r="F7" s="64">
        <v>-244.3</v>
      </c>
      <c r="G7" s="63">
        <v>4905.76</v>
      </c>
      <c r="H7" s="64">
        <v>0</v>
      </c>
      <c r="I7" s="63">
        <v>4905.76</v>
      </c>
      <c r="J7" s="63">
        <v>20998211.809999999</v>
      </c>
      <c r="K7" s="63">
        <v>12590873.960000001</v>
      </c>
      <c r="L7" s="63">
        <v>24830</v>
      </c>
      <c r="M7" s="63">
        <v>12496370.84</v>
      </c>
      <c r="N7" s="63">
        <v>69673.119999999995</v>
      </c>
    </row>
    <row r="8" spans="1:14" ht="15" customHeight="1" x14ac:dyDescent="0.25">
      <c r="A8" s="80"/>
      <c r="B8" s="93"/>
      <c r="C8" s="56" t="s">
        <v>71</v>
      </c>
      <c r="D8" s="67">
        <v>95310159.719999999</v>
      </c>
      <c r="E8" s="63">
        <v>91782922.739999995</v>
      </c>
      <c r="F8" s="63">
        <v>3527236.98</v>
      </c>
      <c r="G8" s="63">
        <v>19840731.510000002</v>
      </c>
      <c r="H8" s="63">
        <v>2119410.94</v>
      </c>
      <c r="I8" s="63">
        <v>17721320.57</v>
      </c>
      <c r="J8" s="63">
        <v>75469428.209999993</v>
      </c>
      <c r="K8" s="63">
        <v>140188086.59</v>
      </c>
      <c r="L8" s="63">
        <v>55813551.5</v>
      </c>
      <c r="M8" s="63">
        <v>83970228.780000001</v>
      </c>
      <c r="N8" s="63">
        <v>404306.31</v>
      </c>
    </row>
    <row r="9" spans="1:14" x14ac:dyDescent="0.25">
      <c r="A9" s="80"/>
      <c r="B9" s="93"/>
      <c r="C9" s="56" t="s">
        <v>73</v>
      </c>
      <c r="D9" s="67">
        <v>8775708.6300000008</v>
      </c>
      <c r="E9" s="63">
        <v>8246081.7999999998</v>
      </c>
      <c r="F9" s="63">
        <v>529626.82999999996</v>
      </c>
      <c r="G9" s="63">
        <v>2775271.63</v>
      </c>
      <c r="H9" s="63">
        <v>263126.26</v>
      </c>
      <c r="I9" s="63">
        <v>2512145.37</v>
      </c>
      <c r="J9" s="63">
        <v>6000437</v>
      </c>
      <c r="K9" s="63">
        <v>4060918.66</v>
      </c>
      <c r="L9" s="63">
        <v>1170504.71</v>
      </c>
      <c r="M9" s="63">
        <v>2811273.95</v>
      </c>
      <c r="N9" s="63">
        <v>79140</v>
      </c>
    </row>
    <row r="10" spans="1:14" x14ac:dyDescent="0.25">
      <c r="A10" s="80"/>
      <c r="B10" s="93"/>
      <c r="C10" s="56" t="s">
        <v>273</v>
      </c>
      <c r="D10" s="39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</row>
    <row r="11" spans="1:14" x14ac:dyDescent="0.25">
      <c r="A11" s="80"/>
      <c r="B11" s="93"/>
      <c r="C11" s="56" t="s">
        <v>55</v>
      </c>
      <c r="D11" s="67">
        <v>51685415.979999997</v>
      </c>
      <c r="E11" s="63">
        <v>42253851.159999996</v>
      </c>
      <c r="F11" s="63">
        <v>9431564.8200000003</v>
      </c>
      <c r="G11" s="63">
        <v>141757.57</v>
      </c>
      <c r="H11" s="64">
        <v>0</v>
      </c>
      <c r="I11" s="63">
        <v>141757.57</v>
      </c>
      <c r="J11" s="63">
        <v>51543658.409999996</v>
      </c>
      <c r="K11" s="63">
        <v>8338242</v>
      </c>
      <c r="L11" s="64">
        <v>0</v>
      </c>
      <c r="M11" s="63">
        <v>8338242</v>
      </c>
      <c r="N11" s="64">
        <v>0</v>
      </c>
    </row>
    <row r="12" spans="1:14" x14ac:dyDescent="0.25">
      <c r="A12" s="80"/>
      <c r="B12" s="93"/>
      <c r="C12" s="56"/>
      <c r="D12" s="39"/>
      <c r="E12" s="52"/>
      <c r="F12" s="52"/>
      <c r="G12" s="53"/>
      <c r="H12" s="54"/>
      <c r="I12" s="54"/>
      <c r="J12" s="52"/>
      <c r="K12" s="54"/>
      <c r="L12" s="54"/>
      <c r="M12" s="54"/>
      <c r="N12" s="54"/>
    </row>
    <row r="13" spans="1:14" ht="18" customHeight="1" x14ac:dyDescent="0.25">
      <c r="A13" s="80"/>
      <c r="B13" s="93"/>
      <c r="C13" s="57" t="s">
        <v>69</v>
      </c>
      <c r="D13" s="29">
        <f t="shared" ref="D13:N13" si="0">SUM(D7:D12)</f>
        <v>176774401.89999998</v>
      </c>
      <c r="E13" s="30">
        <f t="shared" si="0"/>
        <v>163286217.56999999</v>
      </c>
      <c r="F13" s="30">
        <f t="shared" si="0"/>
        <v>13488184.33</v>
      </c>
      <c r="G13" s="30">
        <f t="shared" si="0"/>
        <v>22762666.470000003</v>
      </c>
      <c r="H13" s="30">
        <f t="shared" si="0"/>
        <v>2382537.2000000002</v>
      </c>
      <c r="I13" s="30">
        <f t="shared" si="0"/>
        <v>20380129.270000003</v>
      </c>
      <c r="J13" s="30">
        <f t="shared" si="0"/>
        <v>154011735.43000001</v>
      </c>
      <c r="K13" s="30">
        <f t="shared" si="0"/>
        <v>165178121.21000001</v>
      </c>
      <c r="L13" s="30">
        <f t="shared" si="0"/>
        <v>57008886.210000001</v>
      </c>
      <c r="M13" s="30">
        <f t="shared" si="0"/>
        <v>107616115.57000001</v>
      </c>
      <c r="N13" s="30">
        <f t="shared" si="0"/>
        <v>553119.42999999993</v>
      </c>
    </row>
    <row r="14" spans="1:14" ht="19.5" customHeight="1" x14ac:dyDescent="0.25">
      <c r="A14" s="80">
        <v>2</v>
      </c>
      <c r="B14" s="93" t="s">
        <v>280</v>
      </c>
      <c r="C14" s="18" t="s">
        <v>272</v>
      </c>
      <c r="D14" s="68">
        <v>597370</v>
      </c>
      <c r="E14" s="32">
        <v>597370</v>
      </c>
      <c r="F14" s="32">
        <v>0</v>
      </c>
      <c r="G14" s="32">
        <v>0</v>
      </c>
      <c r="H14" s="32">
        <v>0</v>
      </c>
      <c r="I14" s="32">
        <v>0</v>
      </c>
      <c r="J14" s="32">
        <v>597370</v>
      </c>
      <c r="K14" s="32">
        <v>0</v>
      </c>
      <c r="L14" s="32">
        <v>0</v>
      </c>
      <c r="M14" s="32">
        <v>0</v>
      </c>
      <c r="N14" s="32">
        <v>0</v>
      </c>
    </row>
    <row r="15" spans="1:14" ht="18" customHeight="1" x14ac:dyDescent="0.25">
      <c r="A15" s="80"/>
      <c r="B15" s="93"/>
      <c r="C15" s="56" t="s">
        <v>71</v>
      </c>
      <c r="D15" s="68">
        <v>64260890</v>
      </c>
      <c r="E15" s="32">
        <v>63641300</v>
      </c>
      <c r="F15" s="32">
        <v>619590</v>
      </c>
      <c r="G15" s="32">
        <v>9789780</v>
      </c>
      <c r="H15" s="32">
        <v>9614720</v>
      </c>
      <c r="I15" s="32">
        <v>175060</v>
      </c>
      <c r="J15" s="32">
        <v>54471110</v>
      </c>
      <c r="K15" s="32">
        <v>4211030</v>
      </c>
      <c r="L15" s="32">
        <v>0</v>
      </c>
      <c r="M15" s="32">
        <v>4211030</v>
      </c>
      <c r="N15" s="32">
        <v>0</v>
      </c>
    </row>
    <row r="16" spans="1:14" x14ac:dyDescent="0.25">
      <c r="A16" s="80"/>
      <c r="B16" s="93"/>
      <c r="C16" s="56" t="s">
        <v>73</v>
      </c>
      <c r="D16" s="68">
        <v>10634460</v>
      </c>
      <c r="E16" s="32">
        <v>10634460</v>
      </c>
      <c r="F16" s="32">
        <v>0</v>
      </c>
      <c r="G16" s="32">
        <v>9289680</v>
      </c>
      <c r="H16" s="32">
        <v>9182250</v>
      </c>
      <c r="I16" s="32">
        <v>107430</v>
      </c>
      <c r="J16" s="32">
        <v>1344780</v>
      </c>
      <c r="K16" s="32">
        <v>0</v>
      </c>
      <c r="L16" s="32">
        <v>0</v>
      </c>
      <c r="M16" s="32">
        <v>0</v>
      </c>
      <c r="N16" s="32">
        <v>0</v>
      </c>
    </row>
    <row r="17" spans="1:14" x14ac:dyDescent="0.25">
      <c r="A17" s="80"/>
      <c r="B17" s="93"/>
      <c r="C17" s="56" t="s">
        <v>273</v>
      </c>
      <c r="D17" s="68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</row>
    <row r="18" spans="1:14" x14ac:dyDescent="0.25">
      <c r="A18" s="80"/>
      <c r="B18" s="93"/>
      <c r="C18" s="56" t="s">
        <v>55</v>
      </c>
      <c r="D18" s="68">
        <v>113449960</v>
      </c>
      <c r="E18" s="32">
        <v>113360030</v>
      </c>
      <c r="F18" s="32">
        <v>89930</v>
      </c>
      <c r="G18" s="32">
        <v>0</v>
      </c>
      <c r="H18" s="32">
        <v>0</v>
      </c>
      <c r="I18" s="32">
        <v>0</v>
      </c>
      <c r="J18" s="32">
        <v>113449960</v>
      </c>
      <c r="K18" s="32">
        <v>11218030</v>
      </c>
      <c r="L18" s="19">
        <v>0</v>
      </c>
      <c r="M18" s="32">
        <v>11218030</v>
      </c>
      <c r="N18" s="32"/>
    </row>
    <row r="19" spans="1:14" x14ac:dyDescent="0.25">
      <c r="A19" s="80"/>
      <c r="B19" s="93"/>
      <c r="C19" s="58"/>
      <c r="D19" s="68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ht="15" customHeight="1" x14ac:dyDescent="0.25">
      <c r="A20" s="80"/>
      <c r="B20" s="93"/>
      <c r="C20" s="59" t="s">
        <v>69</v>
      </c>
      <c r="D20" s="69">
        <f>SUM(D14:D19)</f>
        <v>188942680</v>
      </c>
      <c r="E20" s="69">
        <f t="shared" ref="E20:N20" si="1">SUM(E14:E19)</f>
        <v>188233160</v>
      </c>
      <c r="F20" s="69">
        <f t="shared" si="1"/>
        <v>709520</v>
      </c>
      <c r="G20" s="69">
        <f>SUM(G14:G19)</f>
        <v>19079460</v>
      </c>
      <c r="H20" s="69">
        <f t="shared" si="1"/>
        <v>18796970</v>
      </c>
      <c r="I20" s="69">
        <f t="shared" si="1"/>
        <v>282490</v>
      </c>
      <c r="J20" s="69">
        <f t="shared" si="1"/>
        <v>169863220</v>
      </c>
      <c r="K20" s="69">
        <f t="shared" si="1"/>
        <v>15429060</v>
      </c>
      <c r="L20" s="69">
        <f t="shared" si="1"/>
        <v>0</v>
      </c>
      <c r="M20" s="69">
        <f t="shared" si="1"/>
        <v>15429060</v>
      </c>
      <c r="N20" s="69">
        <f t="shared" si="1"/>
        <v>0</v>
      </c>
    </row>
    <row r="21" spans="1:14" x14ac:dyDescent="0.25">
      <c r="A21" s="80">
        <v>3</v>
      </c>
      <c r="B21" s="93" t="s">
        <v>258</v>
      </c>
      <c r="C21" s="18" t="s">
        <v>272</v>
      </c>
      <c r="D21" s="70">
        <v>2068747.26</v>
      </c>
      <c r="E21" s="65">
        <v>2068747.26</v>
      </c>
      <c r="F21" s="66">
        <v>0</v>
      </c>
      <c r="G21" s="65">
        <v>1243145.03</v>
      </c>
      <c r="H21" s="65">
        <v>1243145.03</v>
      </c>
      <c r="I21" s="66">
        <v>0</v>
      </c>
      <c r="J21" s="65">
        <v>825602.23</v>
      </c>
      <c r="K21" s="65">
        <v>66177.95</v>
      </c>
      <c r="L21" s="65">
        <v>16012.1</v>
      </c>
      <c r="M21" s="65">
        <v>50165.85</v>
      </c>
      <c r="N21" s="66">
        <v>0</v>
      </c>
    </row>
    <row r="22" spans="1:14" x14ac:dyDescent="0.25">
      <c r="A22" s="80"/>
      <c r="B22" s="93"/>
      <c r="C22" s="56" t="s">
        <v>71</v>
      </c>
      <c r="D22" s="70">
        <v>29248615.870000001</v>
      </c>
      <c r="E22" s="65">
        <v>29199222.91</v>
      </c>
      <c r="F22" s="65">
        <v>49392.959999999999</v>
      </c>
      <c r="G22" s="65">
        <v>22218927.969999999</v>
      </c>
      <c r="H22" s="65">
        <v>21206228.129999999</v>
      </c>
      <c r="I22" s="65">
        <v>1012699.84</v>
      </c>
      <c r="J22" s="65">
        <v>7029687.9000000004</v>
      </c>
      <c r="K22" s="65">
        <v>701958.13</v>
      </c>
      <c r="L22" s="66">
        <v>0</v>
      </c>
      <c r="M22" s="65">
        <v>630928.13</v>
      </c>
      <c r="N22" s="65">
        <v>71030</v>
      </c>
    </row>
    <row r="23" spans="1:14" x14ac:dyDescent="0.25">
      <c r="A23" s="80"/>
      <c r="B23" s="93"/>
      <c r="C23" s="56" t="s">
        <v>73</v>
      </c>
      <c r="D23" s="70">
        <v>54145.67</v>
      </c>
      <c r="E23" s="65">
        <v>54145.67</v>
      </c>
      <c r="F23" s="66">
        <v>0</v>
      </c>
      <c r="G23" s="66">
        <v>0</v>
      </c>
      <c r="H23" s="66">
        <v>0</v>
      </c>
      <c r="I23" s="66">
        <v>0</v>
      </c>
      <c r="J23" s="65">
        <v>54145.67</v>
      </c>
      <c r="K23" s="66">
        <v>0</v>
      </c>
      <c r="L23" s="66">
        <v>0</v>
      </c>
      <c r="M23" s="66">
        <v>0</v>
      </c>
      <c r="N23" s="66">
        <v>0</v>
      </c>
    </row>
    <row r="24" spans="1:14" x14ac:dyDescent="0.25">
      <c r="A24" s="80"/>
      <c r="B24" s="93"/>
      <c r="C24" s="56" t="s">
        <v>273</v>
      </c>
      <c r="D24" s="68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</row>
    <row r="25" spans="1:14" x14ac:dyDescent="0.25">
      <c r="A25" s="80"/>
      <c r="B25" s="93"/>
      <c r="C25" s="56" t="s">
        <v>55</v>
      </c>
      <c r="D25" s="70">
        <v>10412762.99</v>
      </c>
      <c r="E25" s="65">
        <v>8882581.9900000002</v>
      </c>
      <c r="F25" s="65">
        <v>1530181</v>
      </c>
      <c r="G25" s="65">
        <v>89930.11</v>
      </c>
      <c r="H25" s="66">
        <v>0</v>
      </c>
      <c r="I25" s="65">
        <v>89930.11</v>
      </c>
      <c r="J25" s="65">
        <v>10322832.880000001</v>
      </c>
      <c r="K25" s="65">
        <v>761662</v>
      </c>
      <c r="L25" s="66">
        <v>0</v>
      </c>
      <c r="M25" s="65">
        <v>761662</v>
      </c>
      <c r="N25" s="66">
        <v>0</v>
      </c>
    </row>
    <row r="26" spans="1:14" x14ac:dyDescent="0.25">
      <c r="A26" s="80"/>
      <c r="B26" s="93"/>
      <c r="C26" s="23"/>
      <c r="D26" s="71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x14ac:dyDescent="0.25">
      <c r="A27" s="80"/>
      <c r="B27" s="93"/>
      <c r="C27" s="24" t="s">
        <v>69</v>
      </c>
      <c r="D27" s="69">
        <f>SUM(D21:D26)</f>
        <v>41784271.790000007</v>
      </c>
      <c r="E27" s="33">
        <f t="shared" ref="E27:N27" si="2">SUM(E21:E26)</f>
        <v>40204697.830000006</v>
      </c>
      <c r="F27" s="33">
        <f t="shared" si="2"/>
        <v>1579573.96</v>
      </c>
      <c r="G27" s="33">
        <f t="shared" si="2"/>
        <v>23552003.109999999</v>
      </c>
      <c r="H27" s="33">
        <f t="shared" si="2"/>
        <v>22449373.16</v>
      </c>
      <c r="I27" s="33">
        <f t="shared" si="2"/>
        <v>1102629.95</v>
      </c>
      <c r="J27" s="33">
        <f t="shared" si="2"/>
        <v>18232268.68</v>
      </c>
      <c r="K27" s="33">
        <f t="shared" si="2"/>
        <v>1529798.08</v>
      </c>
      <c r="L27" s="33">
        <f t="shared" si="2"/>
        <v>16012.1</v>
      </c>
      <c r="M27" s="33">
        <f t="shared" si="2"/>
        <v>1442755.98</v>
      </c>
      <c r="N27" s="33">
        <f t="shared" si="2"/>
        <v>71030</v>
      </c>
    </row>
    <row r="28" spans="1:14" x14ac:dyDescent="0.25">
      <c r="A28" s="80">
        <v>4</v>
      </c>
      <c r="B28" s="93" t="s">
        <v>259</v>
      </c>
      <c r="C28" s="18" t="s">
        <v>272</v>
      </c>
      <c r="D28" s="31">
        <v>1540504.96</v>
      </c>
      <c r="E28" s="25">
        <v>1537304.54</v>
      </c>
      <c r="F28" s="25">
        <v>3200.42</v>
      </c>
      <c r="G28" s="25">
        <v>0</v>
      </c>
      <c r="H28" s="25">
        <v>0</v>
      </c>
      <c r="I28" s="25">
        <v>0</v>
      </c>
      <c r="J28" s="25">
        <v>1540504.96</v>
      </c>
      <c r="K28" s="25">
        <v>183948</v>
      </c>
      <c r="L28" s="25">
        <v>0</v>
      </c>
      <c r="M28" s="25">
        <v>183948</v>
      </c>
      <c r="N28" s="25">
        <v>0</v>
      </c>
    </row>
    <row r="29" spans="1:14" x14ac:dyDescent="0.25">
      <c r="A29" s="80"/>
      <c r="B29" s="93"/>
      <c r="C29" s="22" t="s">
        <v>71</v>
      </c>
      <c r="D29" s="31">
        <v>15600988.189999999</v>
      </c>
      <c r="E29" s="35">
        <v>15121954.27</v>
      </c>
      <c r="F29" s="35">
        <v>479033.92</v>
      </c>
      <c r="G29" s="35">
        <v>853289.53</v>
      </c>
      <c r="H29" s="35">
        <v>232300.88</v>
      </c>
      <c r="I29" s="35">
        <v>620988.65</v>
      </c>
      <c r="J29" s="35">
        <v>14747698.66</v>
      </c>
      <c r="K29" s="35">
        <v>2827086</v>
      </c>
      <c r="L29" s="35">
        <v>15210</v>
      </c>
      <c r="M29" s="35">
        <v>2811876</v>
      </c>
      <c r="N29" s="35">
        <v>0</v>
      </c>
    </row>
    <row r="30" spans="1:14" x14ac:dyDescent="0.25">
      <c r="A30" s="80"/>
      <c r="B30" s="93"/>
      <c r="C30" s="22" t="s">
        <v>73</v>
      </c>
      <c r="D30" s="31">
        <v>796209.18</v>
      </c>
      <c r="E30" s="25">
        <v>796209.18</v>
      </c>
      <c r="F30" s="25">
        <v>0</v>
      </c>
      <c r="G30" s="25">
        <v>69743.759999999995</v>
      </c>
      <c r="H30" s="25">
        <v>0</v>
      </c>
      <c r="I30" s="25">
        <v>69743.759999999995</v>
      </c>
      <c r="J30" s="25">
        <v>726465.42</v>
      </c>
      <c r="K30" s="25">
        <v>0</v>
      </c>
      <c r="L30" s="25">
        <v>0</v>
      </c>
      <c r="M30" s="25">
        <v>0</v>
      </c>
      <c r="N30" s="25">
        <v>0</v>
      </c>
    </row>
    <row r="31" spans="1:14" x14ac:dyDescent="0.25">
      <c r="A31" s="80"/>
      <c r="B31" s="93"/>
      <c r="C31" s="22" t="s">
        <v>273</v>
      </c>
      <c r="D31" s="31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</row>
    <row r="32" spans="1:14" x14ac:dyDescent="0.25">
      <c r="A32" s="80"/>
      <c r="B32" s="93"/>
      <c r="C32" s="22" t="s">
        <v>55</v>
      </c>
      <c r="D32" s="31">
        <v>11107028.84</v>
      </c>
      <c r="E32" s="25">
        <v>11107028.84</v>
      </c>
      <c r="F32" s="25">
        <v>0</v>
      </c>
      <c r="G32" s="25">
        <v>0</v>
      </c>
      <c r="H32" s="25">
        <v>0</v>
      </c>
      <c r="I32" s="25">
        <v>0</v>
      </c>
      <c r="J32" s="25">
        <v>11107028.84</v>
      </c>
      <c r="K32" s="25">
        <v>908555.5</v>
      </c>
      <c r="L32" s="25">
        <v>0</v>
      </c>
      <c r="M32" s="25">
        <v>908555.5</v>
      </c>
      <c r="N32" s="25">
        <v>0</v>
      </c>
    </row>
    <row r="33" spans="1:15" x14ac:dyDescent="0.25">
      <c r="A33" s="80"/>
      <c r="B33" s="93"/>
      <c r="C33" s="23"/>
      <c r="D33" s="31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5" x14ac:dyDescent="0.25">
      <c r="A34" s="80"/>
      <c r="B34" s="93"/>
      <c r="C34" s="24" t="s">
        <v>69</v>
      </c>
      <c r="D34" s="33">
        <f>SUM(D28:D33)</f>
        <v>29044731.169999998</v>
      </c>
      <c r="E34" s="33">
        <f t="shared" ref="E34:N34" si="3">SUM(E28:E33)</f>
        <v>28562496.829999998</v>
      </c>
      <c r="F34" s="33">
        <f t="shared" si="3"/>
        <v>482234.33999999997</v>
      </c>
      <c r="G34" s="33">
        <f t="shared" si="3"/>
        <v>923033.29</v>
      </c>
      <c r="H34" s="33">
        <f t="shared" si="3"/>
        <v>232300.88</v>
      </c>
      <c r="I34" s="33">
        <f t="shared" si="3"/>
        <v>690732.41</v>
      </c>
      <c r="J34" s="33">
        <f t="shared" si="3"/>
        <v>28121697.880000003</v>
      </c>
      <c r="K34" s="33">
        <f t="shared" si="3"/>
        <v>3919589.5</v>
      </c>
      <c r="L34" s="33">
        <f t="shared" si="3"/>
        <v>15210</v>
      </c>
      <c r="M34" s="33">
        <f t="shared" si="3"/>
        <v>3904379.5</v>
      </c>
      <c r="N34" s="33">
        <f t="shared" si="3"/>
        <v>0</v>
      </c>
    </row>
    <row r="35" spans="1:15" x14ac:dyDescent="0.25">
      <c r="A35" s="80">
        <v>5</v>
      </c>
      <c r="B35" s="93" t="s">
        <v>260</v>
      </c>
      <c r="C35" s="18" t="s">
        <v>272</v>
      </c>
      <c r="D35" s="31">
        <v>12579494.41</v>
      </c>
      <c r="E35" s="25">
        <v>12579494.41</v>
      </c>
      <c r="F35" s="25">
        <v>0</v>
      </c>
      <c r="G35" s="25">
        <v>0</v>
      </c>
      <c r="H35" s="25">
        <v>0</v>
      </c>
      <c r="I35" s="25">
        <v>0</v>
      </c>
      <c r="J35" s="25">
        <v>12579494.41</v>
      </c>
      <c r="K35" s="25">
        <v>5479454.1799999997</v>
      </c>
      <c r="L35" s="25">
        <v>0</v>
      </c>
      <c r="M35" s="25">
        <v>5479454.1799999997</v>
      </c>
      <c r="N35" s="25">
        <v>0</v>
      </c>
    </row>
    <row r="36" spans="1:15" x14ac:dyDescent="0.25">
      <c r="A36" s="80"/>
      <c r="B36" s="93"/>
      <c r="C36" s="22" t="s">
        <v>71</v>
      </c>
      <c r="D36" s="31">
        <v>35230884.049999997</v>
      </c>
      <c r="E36" s="25">
        <v>24757889.789999999</v>
      </c>
      <c r="F36" s="25">
        <v>10472994.26</v>
      </c>
      <c r="G36" s="25">
        <v>9390656.5099999998</v>
      </c>
      <c r="H36" s="25">
        <v>9390656.5099999998</v>
      </c>
      <c r="I36" s="25">
        <v>0</v>
      </c>
      <c r="J36" s="25">
        <v>25840227.539999999</v>
      </c>
      <c r="K36" s="25">
        <v>32512900.469999999</v>
      </c>
      <c r="L36" s="25">
        <v>18000000</v>
      </c>
      <c r="M36" s="25">
        <v>13835848.25</v>
      </c>
      <c r="N36" s="25">
        <v>677052.22</v>
      </c>
    </row>
    <row r="37" spans="1:15" x14ac:dyDescent="0.25">
      <c r="A37" s="80"/>
      <c r="B37" s="93"/>
      <c r="C37" s="22" t="s">
        <v>73</v>
      </c>
      <c r="D37" s="31">
        <v>2418484.12</v>
      </c>
      <c r="E37" s="25">
        <v>2139769.27</v>
      </c>
      <c r="F37" s="25">
        <v>278714.84999999998</v>
      </c>
      <c r="G37" s="25">
        <v>45919.38</v>
      </c>
      <c r="H37" s="25">
        <v>0</v>
      </c>
      <c r="I37" s="25">
        <v>45919.38</v>
      </c>
      <c r="J37" s="25">
        <v>2372564.7400000002</v>
      </c>
      <c r="K37" s="25">
        <v>152500</v>
      </c>
      <c r="L37" s="25">
        <v>0</v>
      </c>
      <c r="M37" s="25">
        <v>152500</v>
      </c>
      <c r="N37" s="25">
        <v>0</v>
      </c>
      <c r="O37" s="75"/>
    </row>
    <row r="38" spans="1:15" x14ac:dyDescent="0.25">
      <c r="A38" s="80"/>
      <c r="B38" s="93"/>
      <c r="C38" s="22" t="s">
        <v>273</v>
      </c>
      <c r="D38" s="31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</row>
    <row r="39" spans="1:15" x14ac:dyDescent="0.25">
      <c r="A39" s="80"/>
      <c r="B39" s="93"/>
      <c r="C39" s="22" t="s">
        <v>55</v>
      </c>
      <c r="D39" s="31">
        <v>4278808.92</v>
      </c>
      <c r="E39" s="25">
        <v>4278808.92</v>
      </c>
      <c r="F39" s="25">
        <v>0</v>
      </c>
      <c r="G39" s="25">
        <v>0</v>
      </c>
      <c r="H39" s="25">
        <v>0</v>
      </c>
      <c r="I39" s="25">
        <v>0</v>
      </c>
      <c r="J39" s="25">
        <v>4278808.92</v>
      </c>
      <c r="K39" s="25">
        <v>1435560</v>
      </c>
      <c r="L39" s="25">
        <v>0</v>
      </c>
      <c r="M39" s="25">
        <v>1435560</v>
      </c>
      <c r="N39" s="25">
        <v>0</v>
      </c>
    </row>
    <row r="40" spans="1:15" x14ac:dyDescent="0.25">
      <c r="A40" s="80"/>
      <c r="B40" s="93"/>
      <c r="C40" s="23"/>
      <c r="D40" s="31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5" x14ac:dyDescent="0.25">
      <c r="A41" s="80"/>
      <c r="B41" s="93"/>
      <c r="C41" s="24" t="s">
        <v>69</v>
      </c>
      <c r="D41" s="33">
        <f>SUM(D35:D40)</f>
        <v>54507671.499999993</v>
      </c>
      <c r="E41" s="33">
        <f t="shared" ref="E41:N41" si="4">SUM(E35:E40)</f>
        <v>43755962.390000008</v>
      </c>
      <c r="F41" s="33">
        <f t="shared" si="4"/>
        <v>10751709.109999999</v>
      </c>
      <c r="G41" s="33">
        <f t="shared" si="4"/>
        <v>9436575.8900000006</v>
      </c>
      <c r="H41" s="33">
        <f t="shared" si="4"/>
        <v>9390656.5099999998</v>
      </c>
      <c r="I41" s="33">
        <f t="shared" si="4"/>
        <v>45919.38</v>
      </c>
      <c r="J41" s="33">
        <f t="shared" si="4"/>
        <v>45071095.610000007</v>
      </c>
      <c r="K41" s="33">
        <f t="shared" si="4"/>
        <v>39580414.649999999</v>
      </c>
      <c r="L41" s="33">
        <f t="shared" si="4"/>
        <v>18000000</v>
      </c>
      <c r="M41" s="33">
        <f t="shared" si="4"/>
        <v>20903362.43</v>
      </c>
      <c r="N41" s="33">
        <f t="shared" si="4"/>
        <v>677052.22</v>
      </c>
    </row>
    <row r="42" spans="1:15" x14ac:dyDescent="0.25">
      <c r="A42" s="80">
        <v>6</v>
      </c>
      <c r="B42" s="93" t="s">
        <v>261</v>
      </c>
      <c r="C42" s="18" t="s">
        <v>272</v>
      </c>
      <c r="D42" s="31">
        <v>208884359.28999999</v>
      </c>
      <c r="E42" s="35">
        <v>208884359.28999999</v>
      </c>
      <c r="F42" s="35">
        <v>0</v>
      </c>
      <c r="G42" s="35">
        <v>0</v>
      </c>
      <c r="H42" s="35">
        <v>0</v>
      </c>
      <c r="I42" s="35">
        <v>0</v>
      </c>
      <c r="J42" s="35">
        <v>208884359.28999999</v>
      </c>
      <c r="K42" s="35">
        <v>3832750.46</v>
      </c>
      <c r="L42" s="35">
        <v>0</v>
      </c>
      <c r="M42" s="35">
        <v>3832750.46</v>
      </c>
      <c r="N42" s="35">
        <v>0</v>
      </c>
    </row>
    <row r="43" spans="1:15" x14ac:dyDescent="0.25">
      <c r="A43" s="80"/>
      <c r="B43" s="93"/>
      <c r="C43" s="22" t="s">
        <v>71</v>
      </c>
      <c r="D43" s="31">
        <v>29312270.149999999</v>
      </c>
      <c r="E43" s="35">
        <v>29242005.239999998</v>
      </c>
      <c r="F43" s="35">
        <v>70264.91</v>
      </c>
      <c r="G43" s="19">
        <v>3239814.91</v>
      </c>
      <c r="H43" s="35">
        <v>2132025.7599999998</v>
      </c>
      <c r="I43" s="35">
        <v>1107789.1499999999</v>
      </c>
      <c r="J43" s="35">
        <v>26072455.239999998</v>
      </c>
      <c r="K43" s="35">
        <v>4281593.47</v>
      </c>
      <c r="L43" s="35">
        <v>644456.92000000004</v>
      </c>
      <c r="M43" s="35">
        <v>3637136.55</v>
      </c>
      <c r="N43" s="35">
        <v>0</v>
      </c>
    </row>
    <row r="44" spans="1:15" x14ac:dyDescent="0.25">
      <c r="A44" s="80"/>
      <c r="B44" s="93"/>
      <c r="C44" s="22" t="s">
        <v>73</v>
      </c>
      <c r="D44" s="31">
        <v>4135975.33</v>
      </c>
      <c r="E44" s="35">
        <v>4135975.33</v>
      </c>
      <c r="F44" s="35">
        <v>0</v>
      </c>
      <c r="G44" s="35">
        <v>0</v>
      </c>
      <c r="H44" s="35">
        <v>0</v>
      </c>
      <c r="I44" s="35">
        <v>0</v>
      </c>
      <c r="J44" s="35">
        <v>4135975.33</v>
      </c>
      <c r="K44" s="35">
        <v>0</v>
      </c>
      <c r="L44" s="35">
        <v>0</v>
      </c>
      <c r="M44" s="35">
        <v>0</v>
      </c>
      <c r="N44" s="35">
        <v>0</v>
      </c>
    </row>
    <row r="45" spans="1:15" x14ac:dyDescent="0.25">
      <c r="A45" s="80"/>
      <c r="B45" s="93"/>
      <c r="C45" s="22" t="s">
        <v>273</v>
      </c>
      <c r="D45" s="31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</row>
    <row r="46" spans="1:15" x14ac:dyDescent="0.25">
      <c r="A46" s="80"/>
      <c r="B46" s="93"/>
      <c r="C46" s="22" t="s">
        <v>55</v>
      </c>
      <c r="D46" s="31">
        <v>7014095.9199999999</v>
      </c>
      <c r="E46" s="35">
        <v>7014095.9199999999</v>
      </c>
      <c r="F46" s="35">
        <v>0</v>
      </c>
      <c r="G46" s="35">
        <v>384974.27</v>
      </c>
      <c r="H46" s="35">
        <v>0</v>
      </c>
      <c r="I46" s="35">
        <v>384974.27</v>
      </c>
      <c r="J46" s="35">
        <v>6629121.6500000004</v>
      </c>
      <c r="K46" s="35">
        <v>347950</v>
      </c>
      <c r="L46" s="35">
        <v>0</v>
      </c>
      <c r="M46" s="35">
        <v>347950</v>
      </c>
      <c r="N46" s="35">
        <v>0</v>
      </c>
    </row>
    <row r="47" spans="1:15" x14ac:dyDescent="0.25">
      <c r="A47" s="80"/>
      <c r="B47" s="93"/>
      <c r="C47" s="23"/>
      <c r="D47" s="31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5" x14ac:dyDescent="0.25">
      <c r="A48" s="80"/>
      <c r="B48" s="93"/>
      <c r="C48" s="24" t="s">
        <v>69</v>
      </c>
      <c r="D48" s="33">
        <f>SUM(D42:D47)</f>
        <v>249346700.69</v>
      </c>
      <c r="E48" s="33">
        <f t="shared" ref="E48:N48" si="5">SUM(E42:E47)</f>
        <v>249276435.78</v>
      </c>
      <c r="F48" s="33">
        <f t="shared" si="5"/>
        <v>70264.91</v>
      </c>
      <c r="G48" s="33">
        <f t="shared" si="5"/>
        <v>3624789.18</v>
      </c>
      <c r="H48" s="33">
        <f t="shared" si="5"/>
        <v>2132025.7599999998</v>
      </c>
      <c r="I48" s="33">
        <f t="shared" si="5"/>
        <v>1492763.42</v>
      </c>
      <c r="J48" s="33">
        <f t="shared" si="5"/>
        <v>245721911.51000002</v>
      </c>
      <c r="K48" s="33">
        <f t="shared" si="5"/>
        <v>8462293.9299999997</v>
      </c>
      <c r="L48" s="33">
        <f t="shared" si="5"/>
        <v>644456.92000000004</v>
      </c>
      <c r="M48" s="33">
        <f t="shared" si="5"/>
        <v>7817837.0099999998</v>
      </c>
      <c r="N48" s="33">
        <f t="shared" si="5"/>
        <v>0</v>
      </c>
    </row>
    <row r="49" spans="1:14" x14ac:dyDescent="0.25">
      <c r="A49" s="80">
        <v>7</v>
      </c>
      <c r="B49" s="93" t="s">
        <v>262</v>
      </c>
      <c r="C49" s="18" t="s">
        <v>272</v>
      </c>
      <c r="D49" s="31">
        <v>11898600</v>
      </c>
      <c r="E49" s="25">
        <v>10545090</v>
      </c>
      <c r="F49" s="25">
        <v>1353510</v>
      </c>
      <c r="G49" s="25">
        <v>30650</v>
      </c>
      <c r="H49" s="25">
        <v>30650</v>
      </c>
      <c r="I49" s="34">
        <v>0</v>
      </c>
      <c r="J49" s="25">
        <v>11867950</v>
      </c>
      <c r="K49" s="25">
        <v>4599240</v>
      </c>
      <c r="L49" s="25">
        <v>0</v>
      </c>
      <c r="M49" s="25">
        <v>4599240</v>
      </c>
      <c r="N49" s="25"/>
    </row>
    <row r="50" spans="1:14" x14ac:dyDescent="0.25">
      <c r="A50" s="80"/>
      <c r="B50" s="93"/>
      <c r="C50" s="22" t="s">
        <v>71</v>
      </c>
      <c r="D50" s="31">
        <v>29774480</v>
      </c>
      <c r="E50" s="35">
        <v>29421460</v>
      </c>
      <c r="F50" s="35">
        <v>353020</v>
      </c>
      <c r="G50" s="35">
        <v>0</v>
      </c>
      <c r="H50" s="35">
        <v>0</v>
      </c>
      <c r="I50" s="35">
        <v>0</v>
      </c>
      <c r="J50" s="35">
        <v>29774480</v>
      </c>
      <c r="K50" s="35">
        <v>21426310</v>
      </c>
      <c r="L50" s="35">
        <v>568240</v>
      </c>
      <c r="M50" s="35">
        <v>2858070</v>
      </c>
      <c r="N50" s="35">
        <v>18000000</v>
      </c>
    </row>
    <row r="51" spans="1:14" x14ac:dyDescent="0.25">
      <c r="A51" s="80"/>
      <c r="B51" s="93"/>
      <c r="C51" s="22" t="s">
        <v>73</v>
      </c>
      <c r="D51" s="31">
        <v>5037500</v>
      </c>
      <c r="E51" s="25">
        <v>4761270</v>
      </c>
      <c r="F51" s="25">
        <v>276230</v>
      </c>
      <c r="G51" s="25">
        <v>0</v>
      </c>
      <c r="H51" s="25">
        <v>0</v>
      </c>
      <c r="I51" s="25">
        <v>0</v>
      </c>
      <c r="J51" s="25">
        <v>5037500</v>
      </c>
      <c r="K51" s="25">
        <v>132700</v>
      </c>
      <c r="L51" s="25">
        <v>0</v>
      </c>
      <c r="M51" s="25">
        <v>132700</v>
      </c>
      <c r="N51" s="25">
        <v>0</v>
      </c>
    </row>
    <row r="52" spans="1:14" x14ac:dyDescent="0.25">
      <c r="A52" s="80"/>
      <c r="B52" s="93"/>
      <c r="C52" s="22" t="s">
        <v>273</v>
      </c>
      <c r="D52" s="31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</row>
    <row r="53" spans="1:14" x14ac:dyDescent="0.25">
      <c r="A53" s="80"/>
      <c r="B53" s="93"/>
      <c r="C53" s="22" t="s">
        <v>55</v>
      </c>
      <c r="D53" s="31">
        <v>13365130</v>
      </c>
      <c r="E53" s="25">
        <v>13365130</v>
      </c>
      <c r="F53" s="25">
        <v>0</v>
      </c>
      <c r="G53" s="25">
        <v>0</v>
      </c>
      <c r="H53" s="25">
        <v>0</v>
      </c>
      <c r="I53" s="25">
        <v>0</v>
      </c>
      <c r="J53" s="25">
        <v>13365130</v>
      </c>
      <c r="K53" s="25">
        <v>2746330</v>
      </c>
      <c r="L53" s="25">
        <v>0</v>
      </c>
      <c r="M53" s="25">
        <v>2746330</v>
      </c>
      <c r="N53" s="25">
        <v>0</v>
      </c>
    </row>
    <row r="54" spans="1:14" x14ac:dyDescent="0.25">
      <c r="A54" s="80"/>
      <c r="B54" s="93"/>
      <c r="C54" s="23"/>
      <c r="D54" s="31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x14ac:dyDescent="0.25">
      <c r="A55" s="80"/>
      <c r="B55" s="93"/>
      <c r="C55" s="24" t="s">
        <v>69</v>
      </c>
      <c r="D55" s="33">
        <f>SUM(D49:D54)</f>
        <v>60075710</v>
      </c>
      <c r="E55" s="33">
        <f t="shared" ref="E55:N55" si="6">SUM(E49:E54)</f>
        <v>58092950</v>
      </c>
      <c r="F55" s="33">
        <f t="shared" si="6"/>
        <v>1982760</v>
      </c>
      <c r="G55" s="33">
        <f t="shared" si="6"/>
        <v>30650</v>
      </c>
      <c r="H55" s="33">
        <f t="shared" si="6"/>
        <v>30650</v>
      </c>
      <c r="I55" s="33">
        <f t="shared" si="6"/>
        <v>0</v>
      </c>
      <c r="J55" s="33">
        <f t="shared" si="6"/>
        <v>60045060</v>
      </c>
      <c r="K55" s="33">
        <f t="shared" si="6"/>
        <v>28904580</v>
      </c>
      <c r="L55" s="33">
        <f t="shared" si="6"/>
        <v>568240</v>
      </c>
      <c r="M55" s="33">
        <f t="shared" si="6"/>
        <v>10336340</v>
      </c>
      <c r="N55" s="33">
        <f t="shared" si="6"/>
        <v>18000000</v>
      </c>
    </row>
    <row r="56" spans="1:14" x14ac:dyDescent="0.25">
      <c r="A56" s="80">
        <v>8</v>
      </c>
      <c r="B56" s="93" t="s">
        <v>263</v>
      </c>
      <c r="C56" s="18" t="s">
        <v>272</v>
      </c>
      <c r="D56" s="31">
        <v>498696.35</v>
      </c>
      <c r="E56" s="35">
        <v>498696.35</v>
      </c>
      <c r="F56" s="35" t="s">
        <v>278</v>
      </c>
      <c r="G56" s="35" t="s">
        <v>278</v>
      </c>
      <c r="H56" s="35" t="s">
        <v>278</v>
      </c>
      <c r="I56" s="35" t="s">
        <v>278</v>
      </c>
      <c r="J56" s="35">
        <v>498696.35</v>
      </c>
      <c r="K56" s="35">
        <v>27152</v>
      </c>
      <c r="L56" s="35" t="s">
        <v>278</v>
      </c>
      <c r="M56" s="35">
        <v>27152</v>
      </c>
      <c r="N56" s="35" t="s">
        <v>278</v>
      </c>
    </row>
    <row r="57" spans="1:14" ht="15" customHeight="1" x14ac:dyDescent="0.25">
      <c r="A57" s="80"/>
      <c r="B57" s="93"/>
      <c r="C57" s="22" t="s">
        <v>71</v>
      </c>
      <c r="D57" s="31">
        <v>35514685.799999997</v>
      </c>
      <c r="E57" s="35">
        <v>34406896.649999999</v>
      </c>
      <c r="F57" s="35">
        <v>1107789.1499999999</v>
      </c>
      <c r="G57" s="35">
        <v>22945935.27</v>
      </c>
      <c r="H57" s="35">
        <v>20402885.82</v>
      </c>
      <c r="I57" s="35">
        <v>2543049.4500000002</v>
      </c>
      <c r="J57" s="35">
        <v>12568750.529999999</v>
      </c>
      <c r="K57" s="35">
        <v>254000</v>
      </c>
      <c r="L57" s="35" t="s">
        <v>278</v>
      </c>
      <c r="M57" s="35">
        <v>254000</v>
      </c>
      <c r="N57" s="35" t="s">
        <v>278</v>
      </c>
    </row>
    <row r="58" spans="1:14" x14ac:dyDescent="0.25">
      <c r="A58" s="80"/>
      <c r="B58" s="93"/>
      <c r="C58" s="22" t="s">
        <v>73</v>
      </c>
      <c r="D58" s="31">
        <v>14254240.369999999</v>
      </c>
      <c r="E58" s="35">
        <v>14254240.369999999</v>
      </c>
      <c r="F58" s="35" t="s">
        <v>278</v>
      </c>
      <c r="G58" s="35">
        <v>8446131.6300000008</v>
      </c>
      <c r="H58" s="35">
        <v>8401568.5800000001</v>
      </c>
      <c r="I58" s="35">
        <v>44563.05</v>
      </c>
      <c r="J58" s="35">
        <v>5808108.7400000002</v>
      </c>
      <c r="K58" s="35" t="s">
        <v>278</v>
      </c>
      <c r="L58" s="35" t="s">
        <v>278</v>
      </c>
      <c r="M58" s="35" t="s">
        <v>278</v>
      </c>
      <c r="N58" s="35" t="s">
        <v>278</v>
      </c>
    </row>
    <row r="59" spans="1:14" x14ac:dyDescent="0.25">
      <c r="A59" s="80"/>
      <c r="B59" s="93"/>
      <c r="C59" s="22" t="s">
        <v>273</v>
      </c>
      <c r="D59" s="31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</row>
    <row r="60" spans="1:14" x14ac:dyDescent="0.25">
      <c r="A60" s="80"/>
      <c r="B60" s="93"/>
      <c r="C60" s="22" t="s">
        <v>55</v>
      </c>
      <c r="D60" s="31">
        <v>11045429.98</v>
      </c>
      <c r="E60" s="35">
        <v>1479369.85</v>
      </c>
      <c r="F60" s="35">
        <v>9566060.1300000008</v>
      </c>
      <c r="G60" s="35" t="s">
        <v>278</v>
      </c>
      <c r="H60" s="35" t="s">
        <v>278</v>
      </c>
      <c r="I60" s="35" t="s">
        <v>278</v>
      </c>
      <c r="J60" s="35">
        <v>11045429.98</v>
      </c>
      <c r="K60" s="35">
        <v>17000</v>
      </c>
      <c r="L60" s="35" t="s">
        <v>278</v>
      </c>
      <c r="M60" s="35">
        <v>17000</v>
      </c>
      <c r="N60" s="35" t="s">
        <v>278</v>
      </c>
    </row>
    <row r="61" spans="1:14" x14ac:dyDescent="0.25">
      <c r="A61" s="80"/>
      <c r="B61" s="93"/>
      <c r="C61" s="23"/>
      <c r="D61" s="31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x14ac:dyDescent="0.25">
      <c r="A62" s="80"/>
      <c r="B62" s="93"/>
      <c r="C62" s="24" t="s">
        <v>69</v>
      </c>
      <c r="D62" s="33">
        <f>SUM(D56:D61)</f>
        <v>61313052.5</v>
      </c>
      <c r="E62" s="33">
        <f t="shared" ref="E62:N62" si="7">SUM(E56:E61)</f>
        <v>50639203.219999999</v>
      </c>
      <c r="F62" s="33">
        <f t="shared" si="7"/>
        <v>10673849.280000001</v>
      </c>
      <c r="G62" s="33">
        <f t="shared" si="7"/>
        <v>31392066.899999999</v>
      </c>
      <c r="H62" s="33">
        <f t="shared" si="7"/>
        <v>28804454.399999999</v>
      </c>
      <c r="I62" s="33">
        <f t="shared" si="7"/>
        <v>2587612.5</v>
      </c>
      <c r="J62" s="33">
        <f t="shared" si="7"/>
        <v>29920985.599999998</v>
      </c>
      <c r="K62" s="33">
        <f t="shared" si="7"/>
        <v>298152</v>
      </c>
      <c r="L62" s="33">
        <f t="shared" si="7"/>
        <v>0</v>
      </c>
      <c r="M62" s="33">
        <f t="shared" si="7"/>
        <v>298152</v>
      </c>
      <c r="N62" s="33">
        <f t="shared" si="7"/>
        <v>0</v>
      </c>
    </row>
    <row r="63" spans="1:14" x14ac:dyDescent="0.25">
      <c r="A63" s="80">
        <v>9</v>
      </c>
      <c r="B63" s="93" t="s">
        <v>264</v>
      </c>
      <c r="C63" s="18" t="s">
        <v>272</v>
      </c>
      <c r="D63" s="31">
        <v>46895433</v>
      </c>
      <c r="E63" s="25">
        <v>46895433</v>
      </c>
      <c r="F63" s="25">
        <v>0</v>
      </c>
      <c r="G63" s="25">
        <v>0</v>
      </c>
      <c r="H63" s="25">
        <v>0</v>
      </c>
      <c r="I63" s="25">
        <v>0</v>
      </c>
      <c r="J63" s="25">
        <v>46895433</v>
      </c>
      <c r="K63" s="25">
        <v>10800517</v>
      </c>
      <c r="L63" s="25">
        <v>0</v>
      </c>
      <c r="M63" s="25">
        <v>10800517</v>
      </c>
      <c r="N63" s="25">
        <v>0</v>
      </c>
    </row>
    <row r="64" spans="1:14" x14ac:dyDescent="0.25">
      <c r="A64" s="80"/>
      <c r="B64" s="93"/>
      <c r="C64" s="22" t="s">
        <v>71</v>
      </c>
      <c r="D64" s="31">
        <v>1258652</v>
      </c>
      <c r="E64" s="35">
        <v>949306</v>
      </c>
      <c r="F64" s="35">
        <v>309346</v>
      </c>
      <c r="G64" s="35">
        <v>232099</v>
      </c>
      <c r="H64" s="35">
        <v>0</v>
      </c>
      <c r="I64" s="35">
        <v>232099</v>
      </c>
      <c r="J64" s="35">
        <v>1026553</v>
      </c>
      <c r="K64" s="35">
        <v>0</v>
      </c>
      <c r="L64" s="35">
        <v>0</v>
      </c>
      <c r="M64" s="35">
        <v>0</v>
      </c>
      <c r="N64" s="35">
        <v>0</v>
      </c>
    </row>
    <row r="65" spans="1:14" x14ac:dyDescent="0.25">
      <c r="A65" s="80"/>
      <c r="B65" s="93"/>
      <c r="C65" s="22" t="s">
        <v>73</v>
      </c>
      <c r="D65" s="31">
        <v>701945</v>
      </c>
      <c r="E65" s="25">
        <v>14417</v>
      </c>
      <c r="F65" s="25">
        <v>687528</v>
      </c>
      <c r="G65" s="25">
        <v>0</v>
      </c>
      <c r="H65" s="25">
        <v>0</v>
      </c>
      <c r="I65" s="25">
        <v>0</v>
      </c>
      <c r="J65" s="25">
        <v>701945</v>
      </c>
      <c r="K65" s="25">
        <v>0</v>
      </c>
      <c r="L65" s="25">
        <v>0</v>
      </c>
      <c r="M65" s="25">
        <v>0</v>
      </c>
      <c r="N65" s="25">
        <v>0</v>
      </c>
    </row>
    <row r="66" spans="1:14" x14ac:dyDescent="0.25">
      <c r="A66" s="80"/>
      <c r="B66" s="93"/>
      <c r="C66" s="22" t="s">
        <v>273</v>
      </c>
      <c r="D66" s="31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</row>
    <row r="67" spans="1:14" x14ac:dyDescent="0.25">
      <c r="A67" s="80"/>
      <c r="B67" s="93"/>
      <c r="C67" s="22" t="s">
        <v>55</v>
      </c>
      <c r="D67" s="31">
        <v>364902</v>
      </c>
      <c r="E67" s="25">
        <v>364902</v>
      </c>
      <c r="F67" s="25">
        <v>0</v>
      </c>
      <c r="G67" s="25">
        <v>0</v>
      </c>
      <c r="H67" s="25">
        <v>0</v>
      </c>
      <c r="I67" s="25">
        <v>0</v>
      </c>
      <c r="J67" s="25">
        <v>364902</v>
      </c>
      <c r="K67" s="25">
        <v>29475</v>
      </c>
      <c r="L67" s="25">
        <v>0</v>
      </c>
      <c r="M67" s="25">
        <v>29475</v>
      </c>
      <c r="N67" s="25">
        <v>0</v>
      </c>
    </row>
    <row r="68" spans="1:14" x14ac:dyDescent="0.25">
      <c r="A68" s="80"/>
      <c r="B68" s="93"/>
      <c r="C68" s="23"/>
      <c r="D68" s="31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x14ac:dyDescent="0.25">
      <c r="A69" s="80"/>
      <c r="B69" s="93"/>
      <c r="C69" s="24" t="s">
        <v>69</v>
      </c>
      <c r="D69" s="33">
        <f>SUM(D63:D68)</f>
        <v>49220932</v>
      </c>
      <c r="E69" s="33">
        <f t="shared" ref="E69:N69" si="8">SUM(E63:E68)</f>
        <v>48224058</v>
      </c>
      <c r="F69" s="33">
        <f t="shared" si="8"/>
        <v>996874</v>
      </c>
      <c r="G69" s="33">
        <f t="shared" si="8"/>
        <v>232099</v>
      </c>
      <c r="H69" s="33">
        <f t="shared" si="8"/>
        <v>0</v>
      </c>
      <c r="I69" s="33">
        <f t="shared" si="8"/>
        <v>232099</v>
      </c>
      <c r="J69" s="33">
        <f t="shared" si="8"/>
        <v>48988833</v>
      </c>
      <c r="K69" s="33">
        <f t="shared" si="8"/>
        <v>10829992</v>
      </c>
      <c r="L69" s="33">
        <f t="shared" si="8"/>
        <v>0</v>
      </c>
      <c r="M69" s="33">
        <f t="shared" si="8"/>
        <v>10829992</v>
      </c>
      <c r="N69" s="33">
        <f t="shared" si="8"/>
        <v>0</v>
      </c>
    </row>
    <row r="70" spans="1:14" x14ac:dyDescent="0.25">
      <c r="A70" s="80">
        <v>10</v>
      </c>
      <c r="B70" s="93" t="s">
        <v>265</v>
      </c>
      <c r="C70" s="18" t="s">
        <v>272</v>
      </c>
      <c r="D70" s="31">
        <v>34935840.020000003</v>
      </c>
      <c r="E70" s="35">
        <v>32355515.829999998</v>
      </c>
      <c r="F70" s="35">
        <v>2580324.19</v>
      </c>
      <c r="G70" s="35">
        <v>8558908.8699999992</v>
      </c>
      <c r="H70" s="35">
        <v>8558908.8699999992</v>
      </c>
      <c r="I70" s="19">
        <v>0</v>
      </c>
      <c r="J70" s="35">
        <v>26376931.149999999</v>
      </c>
      <c r="K70" s="35">
        <v>4400783.63</v>
      </c>
      <c r="L70" s="35">
        <v>281557.28999999998</v>
      </c>
      <c r="M70" s="35">
        <v>4119226.34</v>
      </c>
      <c r="N70" s="35">
        <v>0</v>
      </c>
    </row>
    <row r="71" spans="1:14" ht="15" customHeight="1" x14ac:dyDescent="0.25">
      <c r="A71" s="80"/>
      <c r="B71" s="93"/>
      <c r="C71" s="22" t="s">
        <v>71</v>
      </c>
      <c r="D71" s="31">
        <v>29635042.27</v>
      </c>
      <c r="E71" s="35">
        <v>21088173.359999999</v>
      </c>
      <c r="F71" s="35">
        <v>8546868.9100000001</v>
      </c>
      <c r="G71" s="35">
        <v>21853455.02</v>
      </c>
      <c r="H71" s="35">
        <v>21853455.02</v>
      </c>
      <c r="I71" s="35">
        <v>0</v>
      </c>
      <c r="J71" s="35">
        <v>7781587.25</v>
      </c>
      <c r="K71" s="35">
        <v>3548830</v>
      </c>
      <c r="L71" s="35">
        <v>2484181</v>
      </c>
      <c r="M71" s="35">
        <v>1064649</v>
      </c>
      <c r="N71" s="35">
        <v>0</v>
      </c>
    </row>
    <row r="72" spans="1:14" ht="15" customHeight="1" x14ac:dyDescent="0.25">
      <c r="A72" s="80"/>
      <c r="B72" s="93"/>
      <c r="C72" s="22" t="s">
        <v>73</v>
      </c>
      <c r="D72" s="31">
        <v>2989985.87</v>
      </c>
      <c r="E72" s="25">
        <v>2989985.87</v>
      </c>
      <c r="F72" s="25">
        <v>0</v>
      </c>
      <c r="G72" s="25">
        <v>2630933.2799999998</v>
      </c>
      <c r="H72" s="25">
        <v>2630933.2799999998</v>
      </c>
      <c r="I72" s="25">
        <v>0</v>
      </c>
      <c r="J72" s="25">
        <v>359052.59</v>
      </c>
      <c r="K72" s="25">
        <v>0</v>
      </c>
      <c r="L72" s="25">
        <v>0</v>
      </c>
      <c r="M72" s="25">
        <v>0</v>
      </c>
      <c r="N72" s="25">
        <v>0</v>
      </c>
    </row>
    <row r="73" spans="1:14" x14ac:dyDescent="0.25">
      <c r="A73" s="80"/>
      <c r="B73" s="93"/>
      <c r="C73" s="22" t="s">
        <v>273</v>
      </c>
      <c r="D73" s="31">
        <v>176926.54</v>
      </c>
      <c r="E73" s="25">
        <v>176926.54</v>
      </c>
      <c r="F73" s="25">
        <v>0</v>
      </c>
      <c r="G73" s="25">
        <v>0</v>
      </c>
      <c r="H73" s="25">
        <v>0</v>
      </c>
      <c r="I73" s="25">
        <v>0</v>
      </c>
      <c r="J73" s="25">
        <v>176926.54</v>
      </c>
      <c r="K73" s="25">
        <v>0</v>
      </c>
      <c r="L73" s="25">
        <v>0</v>
      </c>
      <c r="M73" s="25">
        <v>0</v>
      </c>
      <c r="N73" s="25">
        <v>0</v>
      </c>
    </row>
    <row r="74" spans="1:14" x14ac:dyDescent="0.25">
      <c r="A74" s="80"/>
      <c r="B74" s="93"/>
      <c r="C74" s="22" t="s">
        <v>55</v>
      </c>
      <c r="D74" s="31">
        <v>4246852.7300000004</v>
      </c>
      <c r="E74" s="25">
        <v>4246852.7300000004</v>
      </c>
      <c r="F74" s="25">
        <v>0</v>
      </c>
      <c r="G74" s="25">
        <v>3441268.8</v>
      </c>
      <c r="H74" s="25">
        <v>3441268.8</v>
      </c>
      <c r="I74" s="25">
        <v>0</v>
      </c>
      <c r="J74" s="25">
        <v>805583.93</v>
      </c>
      <c r="K74" s="25">
        <v>758630</v>
      </c>
      <c r="L74" s="25">
        <v>531041</v>
      </c>
      <c r="M74" s="25">
        <v>227589</v>
      </c>
      <c r="N74" s="25">
        <v>0</v>
      </c>
    </row>
    <row r="75" spans="1:14" x14ac:dyDescent="0.25">
      <c r="A75" s="80"/>
      <c r="B75" s="93"/>
      <c r="C75" s="23"/>
      <c r="D75" s="31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1:14" x14ac:dyDescent="0.25">
      <c r="A76" s="80"/>
      <c r="B76" s="93"/>
      <c r="C76" s="24" t="s">
        <v>69</v>
      </c>
      <c r="D76" s="33">
        <f>SUM(D70:D75)</f>
        <v>71984647.430000022</v>
      </c>
      <c r="E76" s="33">
        <f t="shared" ref="E76:N76" si="9">SUM(E70:E75)</f>
        <v>60857454.329999998</v>
      </c>
      <c r="F76" s="33">
        <f t="shared" si="9"/>
        <v>11127193.1</v>
      </c>
      <c r="G76" s="33">
        <f t="shared" si="9"/>
        <v>36484565.969999999</v>
      </c>
      <c r="H76" s="33">
        <f t="shared" si="9"/>
        <v>36484565.969999999</v>
      </c>
      <c r="I76" s="33">
        <f t="shared" si="9"/>
        <v>0</v>
      </c>
      <c r="J76" s="33">
        <f t="shared" si="9"/>
        <v>35500081.460000001</v>
      </c>
      <c r="K76" s="33">
        <f t="shared" si="9"/>
        <v>8708243.629999999</v>
      </c>
      <c r="L76" s="33">
        <f t="shared" si="9"/>
        <v>3296779.29</v>
      </c>
      <c r="M76" s="33">
        <f>SUM(M70:M75)</f>
        <v>5411464.3399999999</v>
      </c>
      <c r="N76" s="33">
        <f t="shared" si="9"/>
        <v>0</v>
      </c>
    </row>
    <row r="77" spans="1:14" x14ac:dyDescent="0.25">
      <c r="A77" s="80">
        <v>11</v>
      </c>
      <c r="B77" s="93" t="s">
        <v>266</v>
      </c>
      <c r="C77" s="18" t="s">
        <v>272</v>
      </c>
      <c r="D77" s="31">
        <v>20365696.91</v>
      </c>
      <c r="E77" s="25">
        <v>20365696.91</v>
      </c>
      <c r="F77" s="25">
        <v>0</v>
      </c>
      <c r="G77" s="25">
        <v>0</v>
      </c>
      <c r="H77" s="25">
        <v>0</v>
      </c>
      <c r="I77" s="25">
        <v>0</v>
      </c>
      <c r="J77" s="25">
        <v>20365696.91</v>
      </c>
      <c r="K77" s="25">
        <v>2484484.0499999998</v>
      </c>
      <c r="L77" s="25">
        <v>0</v>
      </c>
      <c r="M77" s="25">
        <v>2484484.0499999998</v>
      </c>
      <c r="N77" s="25">
        <v>0</v>
      </c>
    </row>
    <row r="78" spans="1:14" x14ac:dyDescent="0.25">
      <c r="A78" s="80"/>
      <c r="B78" s="93"/>
      <c r="C78" s="22" t="s">
        <v>71</v>
      </c>
      <c r="D78" s="31">
        <v>3027821.17</v>
      </c>
      <c r="E78" s="35">
        <v>1517168.09</v>
      </c>
      <c r="F78" s="35">
        <v>1510653.08</v>
      </c>
      <c r="G78" s="35">
        <v>357521.11</v>
      </c>
      <c r="H78" s="35">
        <v>0</v>
      </c>
      <c r="I78" s="35">
        <v>357521.11</v>
      </c>
      <c r="J78" s="35">
        <v>2670300.06</v>
      </c>
      <c r="K78" s="35">
        <v>4971693.05</v>
      </c>
      <c r="L78" s="35">
        <v>0</v>
      </c>
      <c r="M78" s="35">
        <v>1972827.54</v>
      </c>
      <c r="N78" s="35">
        <v>2998865.51</v>
      </c>
    </row>
    <row r="79" spans="1:14" x14ac:dyDescent="0.25">
      <c r="A79" s="80"/>
      <c r="B79" s="93"/>
      <c r="C79" s="22" t="s">
        <v>73</v>
      </c>
      <c r="D79" s="31">
        <v>1500746.1</v>
      </c>
      <c r="E79" s="35">
        <v>55022.02</v>
      </c>
      <c r="F79" s="25">
        <v>1445724.08</v>
      </c>
      <c r="G79" s="25">
        <v>0</v>
      </c>
      <c r="H79" s="25">
        <v>0</v>
      </c>
      <c r="I79" s="25">
        <v>0</v>
      </c>
      <c r="J79" s="25">
        <v>1500746.1</v>
      </c>
      <c r="K79" s="25">
        <v>343689</v>
      </c>
      <c r="L79" s="35">
        <v>316560</v>
      </c>
      <c r="M79" s="25">
        <v>27129</v>
      </c>
      <c r="N79" s="25">
        <v>0</v>
      </c>
    </row>
    <row r="80" spans="1:14" x14ac:dyDescent="0.25">
      <c r="A80" s="80"/>
      <c r="B80" s="93"/>
      <c r="C80" s="22" t="s">
        <v>273</v>
      </c>
      <c r="D80" s="36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72">
        <v>0</v>
      </c>
    </row>
    <row r="81" spans="1:14" x14ac:dyDescent="0.25">
      <c r="A81" s="80"/>
      <c r="B81" s="93"/>
      <c r="C81" s="22" t="s">
        <v>55</v>
      </c>
      <c r="D81" s="31">
        <v>14509561.43</v>
      </c>
      <c r="E81" s="25">
        <v>14509561.43</v>
      </c>
      <c r="F81" s="25">
        <v>0</v>
      </c>
      <c r="G81" s="25">
        <v>0</v>
      </c>
      <c r="H81" s="25">
        <v>0</v>
      </c>
      <c r="I81" s="25">
        <v>0</v>
      </c>
      <c r="J81" s="25">
        <v>14509561.43</v>
      </c>
      <c r="K81" s="25">
        <v>1958288.6</v>
      </c>
      <c r="L81" s="35">
        <v>0</v>
      </c>
      <c r="M81" s="25">
        <v>737238</v>
      </c>
      <c r="N81" s="25">
        <v>1221050.6000000001</v>
      </c>
    </row>
    <row r="82" spans="1:14" x14ac:dyDescent="0.25">
      <c r="A82" s="80"/>
      <c r="B82" s="93"/>
      <c r="C82" s="23"/>
      <c r="D82" s="31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 x14ac:dyDescent="0.25">
      <c r="A83" s="80"/>
      <c r="B83" s="93"/>
      <c r="C83" s="24" t="s">
        <v>69</v>
      </c>
      <c r="D83" s="33">
        <f>SUM(D77:D82)</f>
        <v>39403825.609999999</v>
      </c>
      <c r="E83" s="33">
        <f t="shared" ref="E83:N83" si="10">SUM(E77:E82)</f>
        <v>36447448.450000003</v>
      </c>
      <c r="F83" s="33">
        <f t="shared" si="10"/>
        <v>2956377.16</v>
      </c>
      <c r="G83" s="33">
        <f t="shared" si="10"/>
        <v>357521.11</v>
      </c>
      <c r="H83" s="33">
        <f t="shared" si="10"/>
        <v>0</v>
      </c>
      <c r="I83" s="33">
        <f t="shared" si="10"/>
        <v>357521.11</v>
      </c>
      <c r="J83" s="33">
        <f t="shared" si="10"/>
        <v>39046304.5</v>
      </c>
      <c r="K83" s="33">
        <f t="shared" si="10"/>
        <v>9758154.6999999993</v>
      </c>
      <c r="L83" s="33">
        <f t="shared" si="10"/>
        <v>316560</v>
      </c>
      <c r="M83" s="33">
        <f t="shared" si="10"/>
        <v>5221678.59</v>
      </c>
      <c r="N83" s="33">
        <f t="shared" si="10"/>
        <v>4219916.1099999994</v>
      </c>
    </row>
    <row r="84" spans="1:14" x14ac:dyDescent="0.25">
      <c r="A84" s="80">
        <v>12</v>
      </c>
      <c r="B84" s="95" t="s">
        <v>267</v>
      </c>
      <c r="C84" s="18" t="s">
        <v>272</v>
      </c>
      <c r="D84" s="31">
        <v>287838883.12</v>
      </c>
      <c r="E84" s="25">
        <v>287837702.54000002</v>
      </c>
      <c r="F84" s="25">
        <v>1180.58</v>
      </c>
      <c r="G84" s="25">
        <v>0</v>
      </c>
      <c r="H84" s="25">
        <v>0</v>
      </c>
      <c r="I84" s="25">
        <v>0</v>
      </c>
      <c r="J84" s="25">
        <v>287838883.12</v>
      </c>
      <c r="K84" s="25">
        <v>1405802.34</v>
      </c>
      <c r="L84" s="25">
        <v>0</v>
      </c>
      <c r="M84" s="25">
        <v>1405802.34</v>
      </c>
      <c r="N84" s="25">
        <v>0</v>
      </c>
    </row>
    <row r="85" spans="1:14" ht="15" customHeight="1" x14ac:dyDescent="0.25">
      <c r="A85" s="80"/>
      <c r="B85" s="95"/>
      <c r="C85" s="22" t="s">
        <v>71</v>
      </c>
      <c r="D85" s="31">
        <v>53483851.299999997</v>
      </c>
      <c r="E85" s="35">
        <v>52308228.460000001</v>
      </c>
      <c r="F85" s="35">
        <v>1175622.8400000001</v>
      </c>
      <c r="G85" s="35">
        <v>15959974.75</v>
      </c>
      <c r="H85" s="35">
        <v>11761840.16</v>
      </c>
      <c r="I85" s="35">
        <v>4198134.59</v>
      </c>
      <c r="J85" s="35">
        <v>37523876.549999997</v>
      </c>
      <c r="K85" s="35">
        <v>8821486.6099999994</v>
      </c>
      <c r="L85" s="35">
        <v>19450</v>
      </c>
      <c r="M85" s="35">
        <v>8725106.1099999994</v>
      </c>
      <c r="N85" s="35">
        <v>76930.5</v>
      </c>
    </row>
    <row r="86" spans="1:14" x14ac:dyDescent="0.25">
      <c r="A86" s="80"/>
      <c r="B86" s="95"/>
      <c r="C86" s="22" t="s">
        <v>73</v>
      </c>
      <c r="D86" s="31">
        <v>32167534.489999998</v>
      </c>
      <c r="E86" s="25">
        <v>30525348.489999998</v>
      </c>
      <c r="F86" s="25">
        <v>1642186</v>
      </c>
      <c r="G86" s="25">
        <v>13055393.34</v>
      </c>
      <c r="H86" s="25">
        <v>12296273.68</v>
      </c>
      <c r="I86" s="25">
        <v>759119.66</v>
      </c>
      <c r="J86" s="25">
        <v>19112141.149999999</v>
      </c>
      <c r="K86" s="25">
        <v>585736</v>
      </c>
      <c r="L86" s="25">
        <v>0</v>
      </c>
      <c r="M86" s="25">
        <v>506596</v>
      </c>
      <c r="N86" s="25">
        <v>79140</v>
      </c>
    </row>
    <row r="87" spans="1:14" x14ac:dyDescent="0.25">
      <c r="A87" s="80"/>
      <c r="B87" s="95"/>
      <c r="C87" s="22" t="s">
        <v>273</v>
      </c>
      <c r="D87" s="31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</row>
    <row r="88" spans="1:14" x14ac:dyDescent="0.25">
      <c r="A88" s="80"/>
      <c r="B88" s="95"/>
      <c r="C88" s="22" t="s">
        <v>55</v>
      </c>
      <c r="D88" s="31">
        <v>4171497.1</v>
      </c>
      <c r="E88" s="25">
        <v>4032816.23</v>
      </c>
      <c r="F88" s="25">
        <v>138680.87</v>
      </c>
      <c r="G88" s="25">
        <v>298848.83</v>
      </c>
      <c r="H88" s="25">
        <v>0</v>
      </c>
      <c r="I88" s="25">
        <v>298848.83</v>
      </c>
      <c r="J88" s="25">
        <v>3872648.27</v>
      </c>
      <c r="K88" s="25">
        <v>748100</v>
      </c>
      <c r="L88" s="25">
        <v>0</v>
      </c>
      <c r="M88" s="25">
        <v>748100</v>
      </c>
      <c r="N88" s="25">
        <v>0</v>
      </c>
    </row>
    <row r="89" spans="1:14" x14ac:dyDescent="0.25">
      <c r="A89" s="80"/>
      <c r="B89" s="95"/>
      <c r="C89" s="23"/>
      <c r="D89" s="31"/>
      <c r="E89" s="25"/>
      <c r="F89" s="25"/>
      <c r="G89" s="25"/>
      <c r="H89" s="25"/>
      <c r="I89" s="25"/>
      <c r="J89" s="25"/>
      <c r="K89" s="25"/>
      <c r="L89" s="25"/>
      <c r="M89" s="25"/>
      <c r="N89" s="37"/>
    </row>
    <row r="90" spans="1:14" x14ac:dyDescent="0.25">
      <c r="A90" s="80"/>
      <c r="B90" s="95"/>
      <c r="C90" s="24" t="s">
        <v>69</v>
      </c>
      <c r="D90" s="33">
        <f>SUM(D84:D89)</f>
        <v>377661766.01000005</v>
      </c>
      <c r="E90" s="33">
        <f t="shared" ref="E90:N90" si="11">SUM(E84:E89)</f>
        <v>374704095.72000003</v>
      </c>
      <c r="F90" s="33">
        <f t="shared" si="11"/>
        <v>2957670.29</v>
      </c>
      <c r="G90" s="33">
        <f t="shared" si="11"/>
        <v>29314216.919999998</v>
      </c>
      <c r="H90" s="33">
        <f t="shared" si="11"/>
        <v>24058113.84</v>
      </c>
      <c r="I90" s="33">
        <f t="shared" si="11"/>
        <v>5256103.08</v>
      </c>
      <c r="J90" s="33">
        <f t="shared" si="11"/>
        <v>348347549.08999997</v>
      </c>
      <c r="K90" s="33">
        <f t="shared" si="11"/>
        <v>11561124.949999999</v>
      </c>
      <c r="L90" s="33">
        <f t="shared" si="11"/>
        <v>19450</v>
      </c>
      <c r="M90" s="33">
        <f t="shared" si="11"/>
        <v>11385604.449999999</v>
      </c>
      <c r="N90" s="33">
        <f t="shared" si="11"/>
        <v>156070.5</v>
      </c>
    </row>
    <row r="91" spans="1:14" x14ac:dyDescent="0.25">
      <c r="A91" s="80">
        <v>13</v>
      </c>
      <c r="B91" s="95" t="s">
        <v>268</v>
      </c>
      <c r="C91" s="18" t="s">
        <v>272</v>
      </c>
      <c r="D91" s="31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</row>
    <row r="92" spans="1:14" x14ac:dyDescent="0.25">
      <c r="A92" s="80"/>
      <c r="B92" s="95"/>
      <c r="C92" s="22" t="s">
        <v>71</v>
      </c>
      <c r="D92" s="31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</row>
    <row r="93" spans="1:14" x14ac:dyDescent="0.25">
      <c r="A93" s="80"/>
      <c r="B93" s="95"/>
      <c r="C93" s="22" t="s">
        <v>73</v>
      </c>
      <c r="D93" s="31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</row>
    <row r="94" spans="1:14" x14ac:dyDescent="0.25">
      <c r="A94" s="80"/>
      <c r="B94" s="95"/>
      <c r="C94" s="22" t="s">
        <v>273</v>
      </c>
      <c r="D94" s="31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</row>
    <row r="95" spans="1:14" x14ac:dyDescent="0.25">
      <c r="A95" s="80"/>
      <c r="B95" s="95"/>
      <c r="C95" s="22" t="s">
        <v>55</v>
      </c>
      <c r="D95" s="31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</row>
    <row r="96" spans="1:14" x14ac:dyDescent="0.25">
      <c r="A96" s="80"/>
      <c r="B96" s="95"/>
      <c r="C96" s="23"/>
      <c r="D96" s="31"/>
      <c r="E96" s="35"/>
      <c r="F96" s="38"/>
      <c r="G96" s="38"/>
      <c r="H96" s="38"/>
      <c r="I96" s="38"/>
      <c r="J96" s="35"/>
      <c r="K96" s="38"/>
      <c r="L96" s="38"/>
      <c r="M96" s="38"/>
      <c r="N96" s="38"/>
    </row>
    <row r="97" spans="1:14" ht="15.75" customHeight="1" x14ac:dyDescent="0.25">
      <c r="A97" s="80"/>
      <c r="B97" s="95"/>
      <c r="C97" s="24" t="s">
        <v>69</v>
      </c>
      <c r="D97" s="33">
        <f>SUM(D91:D96)</f>
        <v>0</v>
      </c>
      <c r="E97" s="33">
        <f t="shared" ref="E97:N97" si="12">SUM(E91:E96)</f>
        <v>0</v>
      </c>
      <c r="F97" s="33">
        <f t="shared" si="12"/>
        <v>0</v>
      </c>
      <c r="G97" s="33">
        <f t="shared" si="12"/>
        <v>0</v>
      </c>
      <c r="H97" s="33">
        <f t="shared" si="12"/>
        <v>0</v>
      </c>
      <c r="I97" s="33">
        <f t="shared" si="12"/>
        <v>0</v>
      </c>
      <c r="J97" s="33">
        <f t="shared" si="12"/>
        <v>0</v>
      </c>
      <c r="K97" s="33">
        <f t="shared" si="12"/>
        <v>0</v>
      </c>
      <c r="L97" s="33">
        <f t="shared" si="12"/>
        <v>0</v>
      </c>
      <c r="M97" s="33">
        <f t="shared" si="12"/>
        <v>0</v>
      </c>
      <c r="N97" s="33">
        <f t="shared" si="12"/>
        <v>0</v>
      </c>
    </row>
    <row r="98" spans="1:14" x14ac:dyDescent="0.25">
      <c r="A98" s="80">
        <v>14</v>
      </c>
      <c r="B98" s="94" t="s">
        <v>269</v>
      </c>
      <c r="C98" s="18" t="s">
        <v>272</v>
      </c>
      <c r="D98" s="73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</row>
    <row r="99" spans="1:14" ht="15" customHeight="1" x14ac:dyDescent="0.25">
      <c r="A99" s="80"/>
      <c r="B99" s="94"/>
      <c r="C99" s="22" t="s">
        <v>71</v>
      </c>
      <c r="D99" s="73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</row>
    <row r="100" spans="1:14" x14ac:dyDescent="0.25">
      <c r="A100" s="80"/>
      <c r="B100" s="94"/>
      <c r="C100" s="22" t="s">
        <v>73</v>
      </c>
      <c r="D100" s="73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</row>
    <row r="101" spans="1:14" x14ac:dyDescent="0.25">
      <c r="A101" s="80"/>
      <c r="B101" s="94"/>
      <c r="C101" s="22" t="s">
        <v>273</v>
      </c>
      <c r="D101" s="73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</row>
    <row r="102" spans="1:14" x14ac:dyDescent="0.25">
      <c r="A102" s="80"/>
      <c r="B102" s="94"/>
      <c r="C102" s="22" t="s">
        <v>55</v>
      </c>
      <c r="D102" s="39">
        <v>441299.22</v>
      </c>
      <c r="E102" s="40">
        <v>441299.22</v>
      </c>
      <c r="F102" s="40">
        <v>0</v>
      </c>
      <c r="G102" s="40">
        <v>0</v>
      </c>
      <c r="H102" s="40">
        <v>0</v>
      </c>
      <c r="I102" s="40">
        <v>0</v>
      </c>
      <c r="J102" s="40">
        <v>441299.22</v>
      </c>
      <c r="K102" s="40">
        <v>0</v>
      </c>
      <c r="L102" s="40">
        <v>0</v>
      </c>
      <c r="M102" s="40">
        <v>0</v>
      </c>
      <c r="N102" s="40">
        <v>0</v>
      </c>
    </row>
    <row r="103" spans="1:14" x14ac:dyDescent="0.25">
      <c r="A103" s="80"/>
      <c r="B103" s="94"/>
      <c r="C103" s="23"/>
      <c r="D103" s="41"/>
      <c r="E103" s="42"/>
      <c r="F103" s="35"/>
      <c r="G103" s="35"/>
      <c r="H103" s="35"/>
      <c r="I103" s="35"/>
      <c r="J103" s="43"/>
      <c r="K103" s="35"/>
      <c r="L103" s="35"/>
      <c r="M103" s="35"/>
      <c r="N103" s="35"/>
    </row>
    <row r="104" spans="1:14" ht="13.5" customHeight="1" x14ac:dyDescent="0.25">
      <c r="A104" s="80"/>
      <c r="B104" s="94"/>
      <c r="C104" s="24" t="s">
        <v>69</v>
      </c>
      <c r="D104" s="33">
        <f>SUM(D98:D103)</f>
        <v>441299.22</v>
      </c>
      <c r="E104" s="33">
        <f t="shared" ref="E104:N104" si="13">SUM(E98:E103)</f>
        <v>441299.22</v>
      </c>
      <c r="F104" s="33">
        <f t="shared" si="13"/>
        <v>0</v>
      </c>
      <c r="G104" s="33">
        <f t="shared" si="13"/>
        <v>0</v>
      </c>
      <c r="H104" s="33">
        <f t="shared" si="13"/>
        <v>0</v>
      </c>
      <c r="I104" s="33">
        <f t="shared" si="13"/>
        <v>0</v>
      </c>
      <c r="J104" s="33">
        <f t="shared" si="13"/>
        <v>441299.22</v>
      </c>
      <c r="K104" s="33">
        <f t="shared" si="13"/>
        <v>0</v>
      </c>
      <c r="L104" s="33">
        <f t="shared" si="13"/>
        <v>0</v>
      </c>
      <c r="M104" s="33">
        <f t="shared" si="13"/>
        <v>0</v>
      </c>
      <c r="N104" s="33">
        <f t="shared" si="13"/>
        <v>0</v>
      </c>
    </row>
    <row r="105" spans="1:14" ht="14.45" customHeight="1" x14ac:dyDescent="0.25">
      <c r="A105" s="96">
        <v>15</v>
      </c>
      <c r="B105" s="93" t="s">
        <v>270</v>
      </c>
      <c r="C105" s="18" t="s">
        <v>272</v>
      </c>
      <c r="D105" s="31">
        <v>5790742.3300000001</v>
      </c>
      <c r="E105" s="35">
        <v>5788916.1699999999</v>
      </c>
      <c r="F105" s="35">
        <v>1826.16</v>
      </c>
      <c r="G105" s="35">
        <v>2695.98</v>
      </c>
      <c r="H105" s="35">
        <v>0</v>
      </c>
      <c r="I105" s="35">
        <v>2695.98</v>
      </c>
      <c r="J105" s="35">
        <v>5788046.3499999996</v>
      </c>
      <c r="K105" s="42">
        <v>2557579.9300000002</v>
      </c>
      <c r="L105" s="35">
        <v>0</v>
      </c>
      <c r="M105" s="35">
        <v>2557579.9300000002</v>
      </c>
      <c r="N105" s="35">
        <v>0</v>
      </c>
    </row>
    <row r="106" spans="1:14" ht="14.45" customHeight="1" x14ac:dyDescent="0.25">
      <c r="A106" s="96"/>
      <c r="B106" s="93"/>
      <c r="C106" s="22" t="s">
        <v>71</v>
      </c>
      <c r="D106" s="33">
        <v>38555723.939999998</v>
      </c>
      <c r="E106" s="44">
        <v>38175353.420000002</v>
      </c>
      <c r="F106" s="44">
        <v>380370.52</v>
      </c>
      <c r="G106" s="44">
        <v>6523327.0800000001</v>
      </c>
      <c r="H106" s="44">
        <v>5672792.0199999996</v>
      </c>
      <c r="I106" s="44">
        <v>850535.06</v>
      </c>
      <c r="J106" s="44">
        <v>32032396.859999999</v>
      </c>
      <c r="K106" s="38">
        <v>7962923.1299999999</v>
      </c>
      <c r="L106" s="44">
        <v>75338.5</v>
      </c>
      <c r="M106" s="44">
        <v>6664163.6399999997</v>
      </c>
      <c r="N106" s="44">
        <v>1223420.99</v>
      </c>
    </row>
    <row r="107" spans="1:14" ht="14.45" customHeight="1" x14ac:dyDescent="0.25">
      <c r="A107" s="96"/>
      <c r="B107" s="93"/>
      <c r="C107" s="22" t="s">
        <v>73</v>
      </c>
      <c r="D107" s="33">
        <v>6894460.0700000003</v>
      </c>
      <c r="E107" s="44">
        <v>6582741.8300000001</v>
      </c>
      <c r="F107" s="44">
        <v>311718.24</v>
      </c>
      <c r="G107" s="44">
        <v>643632</v>
      </c>
      <c r="H107" s="44">
        <v>0</v>
      </c>
      <c r="I107" s="44">
        <v>643632</v>
      </c>
      <c r="J107" s="44">
        <v>6250828.0700000003</v>
      </c>
      <c r="K107" s="38">
        <v>361119</v>
      </c>
      <c r="L107" s="44">
        <v>0</v>
      </c>
      <c r="M107" s="44">
        <v>281979</v>
      </c>
      <c r="N107" s="44">
        <v>79140</v>
      </c>
    </row>
    <row r="108" spans="1:14" ht="14.45" customHeight="1" x14ac:dyDescent="0.25">
      <c r="A108" s="96"/>
      <c r="B108" s="93"/>
      <c r="C108" s="22" t="s">
        <v>273</v>
      </c>
      <c r="D108" s="33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ht="14.45" customHeight="1" x14ac:dyDescent="0.25">
      <c r="A109" s="96"/>
      <c r="B109" s="93"/>
      <c r="C109" s="22" t="s">
        <v>55</v>
      </c>
      <c r="D109" s="33">
        <v>81619152.930000007</v>
      </c>
      <c r="E109" s="44">
        <v>81320304.099999994</v>
      </c>
      <c r="F109" s="44">
        <v>298848.83</v>
      </c>
      <c r="G109" s="44">
        <v>21120807.82</v>
      </c>
      <c r="H109" s="44">
        <v>0</v>
      </c>
      <c r="I109" s="44">
        <v>21120807.829999998</v>
      </c>
      <c r="J109" s="44">
        <v>60498345.109999999</v>
      </c>
      <c r="K109" s="38">
        <v>1577648</v>
      </c>
      <c r="L109" s="44">
        <v>0</v>
      </c>
      <c r="M109" s="44">
        <v>1577648</v>
      </c>
      <c r="N109" s="44">
        <v>0</v>
      </c>
    </row>
    <row r="110" spans="1:14" ht="15" customHeight="1" x14ac:dyDescent="0.25">
      <c r="A110" s="96"/>
      <c r="B110" s="93"/>
      <c r="C110" s="26"/>
      <c r="D110" s="33"/>
      <c r="E110" s="44"/>
      <c r="F110" s="44"/>
      <c r="G110" s="44"/>
      <c r="H110" s="44"/>
      <c r="I110" s="44"/>
      <c r="J110" s="44"/>
      <c r="K110" s="38"/>
      <c r="L110" s="44"/>
      <c r="M110" s="44"/>
      <c r="N110" s="44"/>
    </row>
    <row r="111" spans="1:14" x14ac:dyDescent="0.25">
      <c r="A111" s="96"/>
      <c r="B111" s="93"/>
      <c r="C111" s="24" t="s">
        <v>69</v>
      </c>
      <c r="D111" s="33">
        <f>SUM(D105:D110)</f>
        <v>132860079.27000001</v>
      </c>
      <c r="E111" s="33">
        <f t="shared" ref="E111:N111" si="14">SUM(E105:E110)</f>
        <v>131867315.52</v>
      </c>
      <c r="F111" s="33">
        <f t="shared" si="14"/>
        <v>992763.75</v>
      </c>
      <c r="G111" s="33">
        <f t="shared" si="14"/>
        <v>28290462.880000003</v>
      </c>
      <c r="H111" s="33">
        <f t="shared" si="14"/>
        <v>5672792.0199999996</v>
      </c>
      <c r="I111" s="33">
        <f t="shared" si="14"/>
        <v>22617670.869999997</v>
      </c>
      <c r="J111" s="33">
        <f t="shared" si="14"/>
        <v>104569616.39</v>
      </c>
      <c r="K111" s="33">
        <f t="shared" si="14"/>
        <v>12459270.060000001</v>
      </c>
      <c r="L111" s="33">
        <f t="shared" si="14"/>
        <v>75338.5</v>
      </c>
      <c r="M111" s="33">
        <f t="shared" si="14"/>
        <v>11081370.57</v>
      </c>
      <c r="N111" s="33">
        <f t="shared" si="14"/>
        <v>1302560.99</v>
      </c>
    </row>
    <row r="112" spans="1:14" x14ac:dyDescent="0.25">
      <c r="A112" s="96">
        <v>15</v>
      </c>
      <c r="B112" s="93" t="s">
        <v>271</v>
      </c>
      <c r="C112" s="18" t="s">
        <v>272</v>
      </c>
      <c r="D112" s="31">
        <v>1023583</v>
      </c>
      <c r="E112" s="35">
        <v>1023583</v>
      </c>
      <c r="F112" s="35">
        <v>0</v>
      </c>
      <c r="G112" s="35">
        <v>0</v>
      </c>
      <c r="H112" s="35">
        <v>0</v>
      </c>
      <c r="I112" s="35">
        <v>0</v>
      </c>
      <c r="J112" s="35">
        <v>1023583</v>
      </c>
      <c r="K112" s="42">
        <v>112088</v>
      </c>
      <c r="L112" s="35">
        <v>0</v>
      </c>
      <c r="M112" s="35">
        <v>112088</v>
      </c>
      <c r="N112" s="35">
        <v>0</v>
      </c>
    </row>
    <row r="113" spans="1:14" x14ac:dyDescent="0.25">
      <c r="A113" s="96"/>
      <c r="B113" s="93"/>
      <c r="C113" s="22" t="s">
        <v>71</v>
      </c>
      <c r="D113" s="31">
        <v>9974292</v>
      </c>
      <c r="E113" s="35">
        <v>9109280</v>
      </c>
      <c r="F113" s="35">
        <v>865012</v>
      </c>
      <c r="G113" s="35">
        <v>53497</v>
      </c>
      <c r="H113" s="35">
        <v>0</v>
      </c>
      <c r="I113" s="35">
        <v>53497</v>
      </c>
      <c r="J113" s="35">
        <v>9920795</v>
      </c>
      <c r="K113" s="28">
        <v>2106116</v>
      </c>
      <c r="L113" s="35">
        <v>907561</v>
      </c>
      <c r="M113" s="35">
        <v>1198555</v>
      </c>
      <c r="N113" s="35">
        <v>0</v>
      </c>
    </row>
    <row r="114" spans="1:14" x14ac:dyDescent="0.25">
      <c r="A114" s="96"/>
      <c r="B114" s="93"/>
      <c r="C114" s="22" t="s">
        <v>73</v>
      </c>
      <c r="D114" s="31">
        <v>12497917</v>
      </c>
      <c r="E114" s="35">
        <v>12497917</v>
      </c>
      <c r="F114" s="35">
        <v>0</v>
      </c>
      <c r="G114" s="35">
        <v>0</v>
      </c>
      <c r="H114" s="35">
        <v>0</v>
      </c>
      <c r="I114" s="35">
        <v>0</v>
      </c>
      <c r="J114" s="35">
        <v>12497917</v>
      </c>
      <c r="K114" s="28">
        <v>0</v>
      </c>
      <c r="L114" s="35">
        <v>0</v>
      </c>
      <c r="M114" s="35">
        <v>0</v>
      </c>
      <c r="N114" s="35">
        <v>0</v>
      </c>
    </row>
    <row r="115" spans="1:14" x14ac:dyDescent="0.25">
      <c r="A115" s="96"/>
      <c r="B115" s="93"/>
      <c r="C115" s="22" t="s">
        <v>273</v>
      </c>
      <c r="D115" s="31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51">
        <v>0</v>
      </c>
      <c r="L115" s="35">
        <v>0</v>
      </c>
      <c r="M115" s="35">
        <v>0</v>
      </c>
      <c r="N115" s="35">
        <v>0</v>
      </c>
    </row>
    <row r="116" spans="1:14" x14ac:dyDescent="0.25">
      <c r="A116" s="96"/>
      <c r="B116" s="93"/>
      <c r="C116" s="22" t="s">
        <v>55</v>
      </c>
      <c r="D116" s="31">
        <v>1288769</v>
      </c>
      <c r="E116" s="35">
        <v>1288769</v>
      </c>
      <c r="F116" s="35">
        <v>0</v>
      </c>
      <c r="G116" s="35">
        <v>0</v>
      </c>
      <c r="H116" s="35">
        <v>0</v>
      </c>
      <c r="I116" s="35">
        <v>0</v>
      </c>
      <c r="J116" s="35">
        <v>1288769</v>
      </c>
      <c r="K116" s="42">
        <v>483726</v>
      </c>
      <c r="L116" s="35">
        <v>0</v>
      </c>
      <c r="M116" s="35">
        <v>483726</v>
      </c>
      <c r="N116" s="35">
        <v>0</v>
      </c>
    </row>
    <row r="117" spans="1:14" x14ac:dyDescent="0.25">
      <c r="A117" s="96"/>
      <c r="B117" s="93"/>
      <c r="C117" s="26"/>
      <c r="D117" s="33"/>
      <c r="E117" s="44"/>
      <c r="F117" s="44"/>
      <c r="G117" s="44"/>
      <c r="H117" s="44"/>
      <c r="I117" s="44"/>
      <c r="J117" s="44"/>
      <c r="K117" s="38"/>
      <c r="L117" s="44"/>
      <c r="M117" s="44"/>
      <c r="N117" s="44"/>
    </row>
    <row r="118" spans="1:14" x14ac:dyDescent="0.25">
      <c r="A118" s="96"/>
      <c r="B118" s="93"/>
      <c r="C118" s="24" t="s">
        <v>69</v>
      </c>
      <c r="D118" s="33">
        <f>SUM(D112:D117)</f>
        <v>24784561</v>
      </c>
      <c r="E118" s="33">
        <f t="shared" ref="E118:N118" si="15">SUM(E112:E117)</f>
        <v>23919549</v>
      </c>
      <c r="F118" s="33">
        <f t="shared" si="15"/>
        <v>865012</v>
      </c>
      <c r="G118" s="33">
        <f t="shared" si="15"/>
        <v>53497</v>
      </c>
      <c r="H118" s="33">
        <f t="shared" si="15"/>
        <v>0</v>
      </c>
      <c r="I118" s="33">
        <f t="shared" si="15"/>
        <v>53497</v>
      </c>
      <c r="J118" s="33">
        <f t="shared" si="15"/>
        <v>24731064</v>
      </c>
      <c r="K118" s="33">
        <f>SUM(K112:K117)</f>
        <v>2701930</v>
      </c>
      <c r="L118" s="33">
        <f t="shared" si="15"/>
        <v>907561</v>
      </c>
      <c r="M118" s="33">
        <f t="shared" si="15"/>
        <v>1794369</v>
      </c>
      <c r="N118" s="33">
        <f t="shared" si="15"/>
        <v>0</v>
      </c>
    </row>
    <row r="119" spans="1:14" x14ac:dyDescent="0.25">
      <c r="A119" s="45"/>
      <c r="B119" s="46"/>
      <c r="C119" s="46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</row>
    <row r="120" spans="1:14" x14ac:dyDescent="0.25">
      <c r="A120" s="47"/>
      <c r="B120" s="48"/>
      <c r="C120" s="49" t="s">
        <v>274</v>
      </c>
      <c r="D120" s="50">
        <f>D13+D20+D27+D34+D41+D48+D55+D62+D69+D76+D83+D90+D97+D104+D111+D118</f>
        <v>1558146330.0900002</v>
      </c>
      <c r="E120" s="50">
        <f t="shared" ref="E120:N120" si="16">E13+E20+E27+E34+E41+E48+E55+E62+E69+E76+E83+E90+E97+E104+E111+E118</f>
        <v>1498512343.8600001</v>
      </c>
      <c r="F120" s="50">
        <f t="shared" si="16"/>
        <v>59633986.229999997</v>
      </c>
      <c r="G120" s="50">
        <f t="shared" si="16"/>
        <v>205533607.72</v>
      </c>
      <c r="H120" s="50">
        <f t="shared" si="16"/>
        <v>150434439.74000001</v>
      </c>
      <c r="I120" s="50">
        <f t="shared" si="16"/>
        <v>55099167.989999995</v>
      </c>
      <c r="J120" s="50">
        <f t="shared" si="16"/>
        <v>1352612722.3700001</v>
      </c>
      <c r="K120" s="50">
        <f t="shared" si="16"/>
        <v>319320724.70999998</v>
      </c>
      <c r="L120" s="50">
        <f t="shared" si="16"/>
        <v>80868494.020000011</v>
      </c>
      <c r="M120" s="50">
        <f t="shared" si="16"/>
        <v>213472481.44</v>
      </c>
      <c r="N120" s="50">
        <f t="shared" si="16"/>
        <v>24979749.249999996</v>
      </c>
    </row>
    <row r="121" spans="1:14" x14ac:dyDescent="0.25"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</row>
    <row r="122" spans="1:14" x14ac:dyDescent="0.25">
      <c r="D122" s="27"/>
      <c r="E122" s="27"/>
      <c r="F122" s="27"/>
      <c r="G122" s="27"/>
      <c r="H122" s="27"/>
      <c r="I122" s="27"/>
      <c r="J122" s="74"/>
      <c r="K122" s="27"/>
      <c r="L122" s="27"/>
      <c r="M122" s="27"/>
      <c r="N122" s="27"/>
    </row>
  </sheetData>
  <mergeCells count="50">
    <mergeCell ref="A77:A83"/>
    <mergeCell ref="A84:A90"/>
    <mergeCell ref="A91:A97"/>
    <mergeCell ref="B49:B55"/>
    <mergeCell ref="A112:A118"/>
    <mergeCell ref="B112:B118"/>
    <mergeCell ref="A105:A111"/>
    <mergeCell ref="A98:A104"/>
    <mergeCell ref="B56:B62"/>
    <mergeCell ref="B63:B69"/>
    <mergeCell ref="B77:B83"/>
    <mergeCell ref="B84:B90"/>
    <mergeCell ref="B105:B111"/>
    <mergeCell ref="B70:B76"/>
    <mergeCell ref="A42:A48"/>
    <mergeCell ref="A49:A55"/>
    <mergeCell ref="A56:A62"/>
    <mergeCell ref="A63:A69"/>
    <mergeCell ref="A70:A76"/>
    <mergeCell ref="A7:A13"/>
    <mergeCell ref="A14:A20"/>
    <mergeCell ref="A21:A27"/>
    <mergeCell ref="A28:A34"/>
    <mergeCell ref="A35:A41"/>
    <mergeCell ref="B35:B41"/>
    <mergeCell ref="B42:B48"/>
    <mergeCell ref="B98:B104"/>
    <mergeCell ref="C3:C5"/>
    <mergeCell ref="D3:D5"/>
    <mergeCell ref="B91:B97"/>
    <mergeCell ref="B3:B6"/>
    <mergeCell ref="B7:B13"/>
    <mergeCell ref="B14:B20"/>
    <mergeCell ref="B21:B27"/>
    <mergeCell ref="B28:B34"/>
    <mergeCell ref="N1:N2"/>
    <mergeCell ref="L3:L5"/>
    <mergeCell ref="M3:N3"/>
    <mergeCell ref="E4:E5"/>
    <mergeCell ref="F4:F5"/>
    <mergeCell ref="H4:H5"/>
    <mergeCell ref="I4:I5"/>
    <mergeCell ref="M4:N4"/>
    <mergeCell ref="E3:F3"/>
    <mergeCell ref="G3:G5"/>
    <mergeCell ref="H3:I3"/>
    <mergeCell ref="J3:J5"/>
    <mergeCell ref="K3:K5"/>
    <mergeCell ref="A1:M2"/>
    <mergeCell ref="A3:A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zoomScale="70" zoomScaleNormal="70" workbookViewId="0">
      <pane xSplit="14" topLeftCell="O1" activePane="topRight" state="frozen"/>
      <selection pane="topRight" activeCell="B119" sqref="B119:B125"/>
    </sheetView>
  </sheetViews>
  <sheetFormatPr defaultRowHeight="15.75" x14ac:dyDescent="0.25"/>
  <cols>
    <col min="1" max="1" width="7.28515625" style="27" customWidth="1"/>
    <col min="2" max="2" width="41.7109375" style="19" customWidth="1"/>
    <col min="3" max="3" width="57.28515625" style="19" customWidth="1"/>
    <col min="4" max="4" width="22.140625" style="19" customWidth="1"/>
    <col min="5" max="5" width="22.5703125" style="19" customWidth="1"/>
    <col min="6" max="6" width="20.5703125" style="19" customWidth="1"/>
    <col min="7" max="7" width="21.7109375" style="19" customWidth="1"/>
    <col min="8" max="8" width="22.85546875" style="19" customWidth="1"/>
    <col min="9" max="9" width="21" style="19" customWidth="1"/>
    <col min="10" max="10" width="21.7109375" style="19" customWidth="1"/>
    <col min="11" max="11" width="19.7109375" style="19" customWidth="1"/>
    <col min="12" max="12" width="20.5703125" style="19" customWidth="1"/>
    <col min="13" max="13" width="20.42578125" style="19" customWidth="1"/>
    <col min="14" max="14" width="21.7109375" style="19" customWidth="1"/>
    <col min="15" max="16384" width="9.140625" style="19"/>
  </cols>
  <sheetData>
    <row r="1" spans="1:14" ht="16.5" customHeight="1" x14ac:dyDescent="0.25">
      <c r="A1" s="86" t="s">
        <v>281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/>
      <c r="N1" s="80" t="s">
        <v>17</v>
      </c>
    </row>
    <row r="2" spans="1:14" x14ac:dyDescent="0.2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  <c r="N2" s="81"/>
    </row>
    <row r="3" spans="1:14" x14ac:dyDescent="0.25">
      <c r="A3" s="92" t="s">
        <v>275</v>
      </c>
      <c r="B3" s="92" t="s">
        <v>276</v>
      </c>
      <c r="C3" s="84" t="s">
        <v>277</v>
      </c>
      <c r="D3" s="82" t="s">
        <v>0</v>
      </c>
      <c r="E3" s="84" t="s">
        <v>1</v>
      </c>
      <c r="F3" s="84"/>
      <c r="G3" s="82" t="s">
        <v>2</v>
      </c>
      <c r="H3" s="85" t="s">
        <v>1</v>
      </c>
      <c r="I3" s="85"/>
      <c r="J3" s="82" t="s">
        <v>3</v>
      </c>
      <c r="K3" s="82" t="s">
        <v>4</v>
      </c>
      <c r="L3" s="82" t="s">
        <v>5</v>
      </c>
      <c r="M3" s="83" t="s">
        <v>1</v>
      </c>
      <c r="N3" s="83"/>
    </row>
    <row r="4" spans="1:14" x14ac:dyDescent="0.25">
      <c r="A4" s="92"/>
      <c r="B4" s="92"/>
      <c r="C4" s="84"/>
      <c r="D4" s="82"/>
      <c r="E4" s="82" t="s">
        <v>6</v>
      </c>
      <c r="F4" s="82" t="s">
        <v>7</v>
      </c>
      <c r="G4" s="82"/>
      <c r="H4" s="82" t="s">
        <v>8</v>
      </c>
      <c r="I4" s="82" t="s">
        <v>9</v>
      </c>
      <c r="J4" s="82"/>
      <c r="K4" s="82"/>
      <c r="L4" s="82"/>
      <c r="M4" s="82" t="s">
        <v>10</v>
      </c>
      <c r="N4" s="82"/>
    </row>
    <row r="5" spans="1:14" ht="31.5" x14ac:dyDescent="0.25">
      <c r="A5" s="92"/>
      <c r="B5" s="92"/>
      <c r="C5" s="84"/>
      <c r="D5" s="82"/>
      <c r="E5" s="82"/>
      <c r="F5" s="82"/>
      <c r="G5" s="82"/>
      <c r="H5" s="82"/>
      <c r="I5" s="82"/>
      <c r="J5" s="82"/>
      <c r="K5" s="82"/>
      <c r="L5" s="82"/>
      <c r="M5" s="20" t="s">
        <v>11</v>
      </c>
      <c r="N5" s="20" t="s">
        <v>12</v>
      </c>
    </row>
    <row r="6" spans="1:14" x14ac:dyDescent="0.25">
      <c r="A6" s="92"/>
      <c r="B6" s="92"/>
      <c r="C6" s="21"/>
      <c r="D6" s="60" t="s">
        <v>13</v>
      </c>
      <c r="E6" s="61">
        <v>3</v>
      </c>
      <c r="F6" s="61">
        <v>4</v>
      </c>
      <c r="G6" s="60" t="s">
        <v>14</v>
      </c>
      <c r="H6" s="61">
        <v>6</v>
      </c>
      <c r="I6" s="61">
        <v>7</v>
      </c>
      <c r="J6" s="60" t="s">
        <v>15</v>
      </c>
      <c r="K6" s="60" t="s">
        <v>16</v>
      </c>
      <c r="L6" s="61">
        <v>10</v>
      </c>
      <c r="M6" s="61">
        <v>11</v>
      </c>
      <c r="N6" s="61">
        <v>12</v>
      </c>
    </row>
    <row r="7" spans="1:14" x14ac:dyDescent="0.25">
      <c r="A7" s="80">
        <v>1</v>
      </c>
      <c r="B7" s="100" t="s">
        <v>257</v>
      </c>
      <c r="C7" s="18" t="s">
        <v>272</v>
      </c>
      <c r="D7" s="67">
        <v>40519498.200000003</v>
      </c>
      <c r="E7" s="63">
        <v>42034012.5</v>
      </c>
      <c r="F7" s="64">
        <v>-1514514.3</v>
      </c>
      <c r="G7" s="63">
        <v>4905.76</v>
      </c>
      <c r="H7" s="64" t="s">
        <v>278</v>
      </c>
      <c r="I7" s="63">
        <v>4905.76</v>
      </c>
      <c r="J7" s="63">
        <v>40514592.439999998</v>
      </c>
      <c r="K7" s="63">
        <v>22051395.449999999</v>
      </c>
      <c r="L7" s="63">
        <v>40580</v>
      </c>
      <c r="M7" s="63">
        <v>21941142.329999998</v>
      </c>
      <c r="N7" s="63">
        <v>69673.119999999995</v>
      </c>
    </row>
    <row r="8" spans="1:14" x14ac:dyDescent="0.25">
      <c r="A8" s="80"/>
      <c r="B8" s="100"/>
      <c r="C8" s="56" t="s">
        <v>71</v>
      </c>
      <c r="D8" s="67">
        <v>210118826.11000001</v>
      </c>
      <c r="E8" s="63">
        <v>214265222.69999999</v>
      </c>
      <c r="F8" s="63">
        <v>-4146396.59</v>
      </c>
      <c r="G8" s="63">
        <v>48004125.579999998</v>
      </c>
      <c r="H8" s="63">
        <v>8065979.6500000004</v>
      </c>
      <c r="I8" s="63">
        <v>39938145.93</v>
      </c>
      <c r="J8" s="63">
        <v>162114700.53</v>
      </c>
      <c r="K8" s="63">
        <v>191746215.13999999</v>
      </c>
      <c r="L8" s="63">
        <v>83539396.760000005</v>
      </c>
      <c r="M8" s="63">
        <v>107598233.56</v>
      </c>
      <c r="N8" s="63">
        <v>608584.81999999995</v>
      </c>
    </row>
    <row r="9" spans="1:14" x14ac:dyDescent="0.25">
      <c r="A9" s="80"/>
      <c r="B9" s="100"/>
      <c r="C9" s="56" t="s">
        <v>73</v>
      </c>
      <c r="D9" s="67">
        <v>15884160.01</v>
      </c>
      <c r="E9" s="63">
        <v>15741004.09</v>
      </c>
      <c r="F9" s="63">
        <v>143155.92000000001</v>
      </c>
      <c r="G9" s="63">
        <v>5336752.79</v>
      </c>
      <c r="H9" s="63">
        <v>853441.91</v>
      </c>
      <c r="I9" s="63">
        <v>4483310.88</v>
      </c>
      <c r="J9" s="63">
        <v>10547407.220000001</v>
      </c>
      <c r="K9" s="63">
        <v>7227983.9100000001</v>
      </c>
      <c r="L9" s="63">
        <v>2337503.61</v>
      </c>
      <c r="M9" s="63">
        <v>4811340.3</v>
      </c>
      <c r="N9" s="63">
        <v>79140</v>
      </c>
    </row>
    <row r="10" spans="1:14" x14ac:dyDescent="0.25">
      <c r="A10" s="80"/>
      <c r="B10" s="100"/>
      <c r="C10" s="56" t="s">
        <v>273</v>
      </c>
      <c r="D10" s="39" t="s">
        <v>278</v>
      </c>
      <c r="E10" s="52" t="s">
        <v>278</v>
      </c>
      <c r="F10" s="52" t="s">
        <v>278</v>
      </c>
      <c r="G10" s="52" t="s">
        <v>278</v>
      </c>
      <c r="H10" s="52" t="s">
        <v>278</v>
      </c>
      <c r="I10" s="52" t="s">
        <v>278</v>
      </c>
      <c r="J10" s="52" t="s">
        <v>278</v>
      </c>
      <c r="K10" s="52" t="s">
        <v>278</v>
      </c>
      <c r="L10" s="52" t="s">
        <v>278</v>
      </c>
      <c r="M10" s="52" t="s">
        <v>278</v>
      </c>
      <c r="N10" s="52" t="s">
        <v>278</v>
      </c>
    </row>
    <row r="11" spans="1:14" x14ac:dyDescent="0.25">
      <c r="A11" s="80"/>
      <c r="B11" s="100"/>
      <c r="C11" s="56" t="s">
        <v>55</v>
      </c>
      <c r="D11" s="67">
        <v>263481994.34999999</v>
      </c>
      <c r="E11" s="63">
        <v>252917476.13999999</v>
      </c>
      <c r="F11" s="63">
        <v>10564518.210000001</v>
      </c>
      <c r="G11" s="63">
        <v>141757.57</v>
      </c>
      <c r="H11" s="64" t="s">
        <v>278</v>
      </c>
      <c r="I11" s="63">
        <v>141757.57</v>
      </c>
      <c r="J11" s="63">
        <v>263340236.78</v>
      </c>
      <c r="K11" s="63">
        <v>17822848</v>
      </c>
      <c r="L11" s="64" t="s">
        <v>278</v>
      </c>
      <c r="M11" s="63">
        <v>17822848</v>
      </c>
      <c r="N11" s="64" t="s">
        <v>278</v>
      </c>
    </row>
    <row r="12" spans="1:14" x14ac:dyDescent="0.25">
      <c r="A12" s="80"/>
      <c r="B12" s="100"/>
      <c r="C12" s="56"/>
      <c r="D12" s="39"/>
      <c r="E12" s="52"/>
      <c r="F12" s="52"/>
      <c r="G12" s="53"/>
      <c r="H12" s="54"/>
      <c r="I12" s="54"/>
      <c r="J12" s="52"/>
      <c r="K12" s="54"/>
      <c r="L12" s="54"/>
      <c r="M12" s="54"/>
      <c r="N12" s="54"/>
    </row>
    <row r="13" spans="1:14" x14ac:dyDescent="0.25">
      <c r="A13" s="80"/>
      <c r="B13" s="100"/>
      <c r="C13" s="57" t="s">
        <v>69</v>
      </c>
      <c r="D13" s="29">
        <f>SUM(D7:D12)</f>
        <v>530004478.66999996</v>
      </c>
      <c r="E13" s="29">
        <f t="shared" ref="E13:N13" si="0">SUM(E7:E12)</f>
        <v>524957715.42999995</v>
      </c>
      <c r="F13" s="29">
        <f t="shared" si="0"/>
        <v>5046763.2400000012</v>
      </c>
      <c r="G13" s="29">
        <f t="shared" si="0"/>
        <v>53487541.699999996</v>
      </c>
      <c r="H13" s="29">
        <f t="shared" si="0"/>
        <v>8919421.5600000005</v>
      </c>
      <c r="I13" s="29">
        <f t="shared" si="0"/>
        <v>44568120.140000001</v>
      </c>
      <c r="J13" s="29">
        <f t="shared" si="0"/>
        <v>476516936.97000003</v>
      </c>
      <c r="K13" s="29">
        <f t="shared" si="0"/>
        <v>238848442.49999997</v>
      </c>
      <c r="L13" s="29">
        <f t="shared" si="0"/>
        <v>85917480.370000005</v>
      </c>
      <c r="M13" s="29">
        <f t="shared" si="0"/>
        <v>152173564.19</v>
      </c>
      <c r="N13" s="29">
        <f t="shared" si="0"/>
        <v>757397.94</v>
      </c>
    </row>
    <row r="14" spans="1:14" x14ac:dyDescent="0.25">
      <c r="A14" s="80">
        <v>2</v>
      </c>
      <c r="B14" s="100" t="s">
        <v>280</v>
      </c>
      <c r="C14" s="18" t="s">
        <v>272</v>
      </c>
      <c r="D14" s="68">
        <v>633241.43000000005</v>
      </c>
      <c r="E14" s="32">
        <v>633241.43000000005</v>
      </c>
      <c r="F14" s="32">
        <v>0</v>
      </c>
      <c r="G14" s="32">
        <v>0</v>
      </c>
      <c r="H14" s="32">
        <v>0</v>
      </c>
      <c r="I14" s="32">
        <v>0</v>
      </c>
      <c r="J14" s="32">
        <v>633241.43000000005</v>
      </c>
      <c r="K14" s="32">
        <v>0</v>
      </c>
      <c r="L14" s="32">
        <v>0</v>
      </c>
      <c r="M14" s="32">
        <v>0</v>
      </c>
      <c r="N14" s="32">
        <v>0</v>
      </c>
    </row>
    <row r="15" spans="1:14" x14ac:dyDescent="0.25">
      <c r="A15" s="80"/>
      <c r="B15" s="100"/>
      <c r="C15" s="56" t="s">
        <v>71</v>
      </c>
      <c r="D15" s="68">
        <v>244719614.65000001</v>
      </c>
      <c r="E15" s="32">
        <v>244059229.19999999</v>
      </c>
      <c r="F15" s="32">
        <v>660385.44999999995</v>
      </c>
      <c r="G15" s="32">
        <v>93379447.909999996</v>
      </c>
      <c r="H15" s="32">
        <v>92993115.609999999</v>
      </c>
      <c r="I15" s="32">
        <v>386332.3</v>
      </c>
      <c r="J15" s="32">
        <v>151340166.74000001</v>
      </c>
      <c r="K15" s="32">
        <v>10300816.59</v>
      </c>
      <c r="L15" s="32">
        <v>0</v>
      </c>
      <c r="M15" s="32">
        <v>10229786.58</v>
      </c>
      <c r="N15" s="32">
        <v>71030.009999999995</v>
      </c>
    </row>
    <row r="16" spans="1:14" x14ac:dyDescent="0.25">
      <c r="A16" s="80"/>
      <c r="B16" s="100"/>
      <c r="C16" s="56" t="s">
        <v>73</v>
      </c>
      <c r="D16" s="68">
        <v>11275267.619999999</v>
      </c>
      <c r="E16" s="32">
        <v>11275267.619999999</v>
      </c>
      <c r="F16" s="32">
        <v>0</v>
      </c>
      <c r="G16" s="32">
        <v>9289676.9499999993</v>
      </c>
      <c r="H16" s="32">
        <v>9182250</v>
      </c>
      <c r="I16" s="32">
        <v>107426.95</v>
      </c>
      <c r="J16" s="32">
        <v>1985590.67</v>
      </c>
      <c r="K16" s="32">
        <v>0</v>
      </c>
      <c r="L16" s="32">
        <v>0</v>
      </c>
      <c r="M16" s="32">
        <v>0</v>
      </c>
      <c r="N16" s="32">
        <v>0</v>
      </c>
    </row>
    <row r="17" spans="1:14" x14ac:dyDescent="0.25">
      <c r="A17" s="80"/>
      <c r="B17" s="100"/>
      <c r="C17" s="56" t="s">
        <v>273</v>
      </c>
      <c r="D17" s="68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</row>
    <row r="18" spans="1:14" x14ac:dyDescent="0.25">
      <c r="A18" s="80"/>
      <c r="B18" s="100"/>
      <c r="C18" s="56" t="s">
        <v>55</v>
      </c>
      <c r="D18" s="68">
        <v>577876462.50999999</v>
      </c>
      <c r="E18" s="32">
        <v>577786532.39999998</v>
      </c>
      <c r="F18" s="32">
        <v>89930.11</v>
      </c>
      <c r="G18" s="32">
        <v>2760753.75</v>
      </c>
      <c r="H18" s="32">
        <v>0</v>
      </c>
      <c r="I18" s="32">
        <v>2760753.75</v>
      </c>
      <c r="J18" s="32">
        <v>575115708.75999999</v>
      </c>
      <c r="K18" s="32">
        <v>26381072.949999999</v>
      </c>
      <c r="L18" s="19">
        <v>0</v>
      </c>
      <c r="M18" s="32">
        <v>26381072.949999999</v>
      </c>
      <c r="N18" s="32">
        <v>0</v>
      </c>
    </row>
    <row r="19" spans="1:14" x14ac:dyDescent="0.25">
      <c r="A19" s="80"/>
      <c r="B19" s="100"/>
      <c r="C19" s="58"/>
      <c r="D19" s="68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x14ac:dyDescent="0.25">
      <c r="A20" s="80"/>
      <c r="B20" s="100"/>
      <c r="C20" s="59" t="s">
        <v>69</v>
      </c>
      <c r="D20" s="69">
        <f>SUM(D14:D19)</f>
        <v>834504586.21000004</v>
      </c>
      <c r="E20" s="69">
        <f t="shared" ref="E20:N20" si="1">SUM(E14:E19)</f>
        <v>833754270.64999998</v>
      </c>
      <c r="F20" s="69">
        <f t="shared" si="1"/>
        <v>750315.55999999994</v>
      </c>
      <c r="G20" s="69">
        <f t="shared" si="1"/>
        <v>105429878.61</v>
      </c>
      <c r="H20" s="69">
        <f t="shared" si="1"/>
        <v>102175365.61</v>
      </c>
      <c r="I20" s="69">
        <f t="shared" si="1"/>
        <v>3254513</v>
      </c>
      <c r="J20" s="69">
        <f t="shared" si="1"/>
        <v>729074707.60000002</v>
      </c>
      <c r="K20" s="69">
        <f t="shared" si="1"/>
        <v>36681889.539999999</v>
      </c>
      <c r="L20" s="69">
        <f t="shared" si="1"/>
        <v>0</v>
      </c>
      <c r="M20" s="69">
        <f t="shared" si="1"/>
        <v>36610859.530000001</v>
      </c>
      <c r="N20" s="69">
        <f t="shared" si="1"/>
        <v>71030.009999999995</v>
      </c>
    </row>
    <row r="21" spans="1:14" x14ac:dyDescent="0.25">
      <c r="A21" s="80">
        <v>3</v>
      </c>
      <c r="B21" s="100" t="s">
        <v>258</v>
      </c>
      <c r="C21" s="18" t="s">
        <v>272</v>
      </c>
      <c r="D21" s="70">
        <v>2208331.9</v>
      </c>
      <c r="E21" s="65">
        <v>2208331.9</v>
      </c>
      <c r="F21" s="66" t="s">
        <v>278</v>
      </c>
      <c r="G21" s="65">
        <v>1339253</v>
      </c>
      <c r="H21" s="65">
        <v>1136320.8999999999</v>
      </c>
      <c r="I21" s="65">
        <v>202932.1</v>
      </c>
      <c r="J21" s="65">
        <v>869078.9</v>
      </c>
      <c r="K21" s="65">
        <v>86677.95</v>
      </c>
      <c r="L21" s="65">
        <v>16012.1</v>
      </c>
      <c r="M21" s="65">
        <v>70665.850000000006</v>
      </c>
      <c r="N21" s="66">
        <v>0</v>
      </c>
    </row>
    <row r="22" spans="1:14" x14ac:dyDescent="0.25">
      <c r="A22" s="80"/>
      <c r="B22" s="100"/>
      <c r="C22" s="56" t="s">
        <v>71</v>
      </c>
      <c r="D22" s="70">
        <v>40302216.270000003</v>
      </c>
      <c r="E22" s="65">
        <v>39605729.990000002</v>
      </c>
      <c r="F22" s="65">
        <v>696486.28</v>
      </c>
      <c r="G22" s="65">
        <v>23829454.780000001</v>
      </c>
      <c r="H22" s="65">
        <v>22134153.079999998</v>
      </c>
      <c r="I22" s="65">
        <v>1695301.7</v>
      </c>
      <c r="J22" s="65">
        <v>16472761.49</v>
      </c>
      <c r="K22" s="65">
        <v>2016737.63</v>
      </c>
      <c r="L22" s="66" t="s">
        <v>278</v>
      </c>
      <c r="M22" s="65">
        <v>1945707.63</v>
      </c>
      <c r="N22" s="65">
        <v>71030</v>
      </c>
    </row>
    <row r="23" spans="1:14" x14ac:dyDescent="0.25">
      <c r="A23" s="80"/>
      <c r="B23" s="100"/>
      <c r="C23" s="56" t="s">
        <v>73</v>
      </c>
      <c r="D23" s="70">
        <v>810725.81</v>
      </c>
      <c r="E23" s="65">
        <v>810725.81</v>
      </c>
      <c r="F23" s="66" t="s">
        <v>278</v>
      </c>
      <c r="G23" s="66" t="s">
        <v>278</v>
      </c>
      <c r="H23" s="66" t="s">
        <v>278</v>
      </c>
      <c r="I23" s="66" t="s">
        <v>278</v>
      </c>
      <c r="J23" s="65">
        <v>810725.81</v>
      </c>
      <c r="K23" s="65">
        <v>161200</v>
      </c>
      <c r="L23" s="66" t="s">
        <v>278</v>
      </c>
      <c r="M23" s="65">
        <v>161200</v>
      </c>
      <c r="N23" s="66" t="s">
        <v>278</v>
      </c>
    </row>
    <row r="24" spans="1:14" x14ac:dyDescent="0.25">
      <c r="A24" s="80"/>
      <c r="B24" s="100"/>
      <c r="C24" s="56" t="s">
        <v>273</v>
      </c>
      <c r="D24" s="68">
        <v>0</v>
      </c>
      <c r="E24" s="32"/>
      <c r="F24" s="32"/>
      <c r="G24" s="32">
        <v>0</v>
      </c>
      <c r="H24" s="32"/>
      <c r="I24" s="32"/>
      <c r="J24" s="32">
        <v>0</v>
      </c>
      <c r="K24" s="32">
        <v>0</v>
      </c>
      <c r="L24" s="32"/>
      <c r="M24" s="32"/>
      <c r="N24" s="32"/>
    </row>
    <row r="25" spans="1:14" x14ac:dyDescent="0.25">
      <c r="A25" s="80"/>
      <c r="B25" s="100"/>
      <c r="C25" s="56" t="s">
        <v>55</v>
      </c>
      <c r="D25" s="70">
        <v>43917239.530000001</v>
      </c>
      <c r="E25" s="65">
        <v>42387058.530000001</v>
      </c>
      <c r="F25" s="65">
        <v>1530181</v>
      </c>
      <c r="G25" s="65">
        <v>89930.11</v>
      </c>
      <c r="H25" s="66" t="s">
        <v>278</v>
      </c>
      <c r="I25" s="65">
        <v>89930.11</v>
      </c>
      <c r="J25" s="65">
        <v>43827309.420000002</v>
      </c>
      <c r="K25" s="65">
        <v>1053832</v>
      </c>
      <c r="L25" s="66" t="s">
        <v>278</v>
      </c>
      <c r="M25" s="65">
        <v>1053832</v>
      </c>
      <c r="N25" s="66" t="s">
        <v>278</v>
      </c>
    </row>
    <row r="26" spans="1:14" x14ac:dyDescent="0.25">
      <c r="A26" s="80"/>
      <c r="B26" s="100"/>
      <c r="C26" s="23"/>
      <c r="D26" s="71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x14ac:dyDescent="0.25">
      <c r="A27" s="80"/>
      <c r="B27" s="100"/>
      <c r="C27" s="24" t="s">
        <v>69</v>
      </c>
      <c r="D27" s="69">
        <f>SUM(D21:D26)</f>
        <v>87238513.510000005</v>
      </c>
      <c r="E27" s="69">
        <f t="shared" ref="E27:N27" si="2">SUM(E21:E26)</f>
        <v>85011846.230000004</v>
      </c>
      <c r="F27" s="69">
        <f t="shared" si="2"/>
        <v>2226667.2800000003</v>
      </c>
      <c r="G27" s="69">
        <f t="shared" si="2"/>
        <v>25258637.890000001</v>
      </c>
      <c r="H27" s="69">
        <f t="shared" si="2"/>
        <v>23270473.979999997</v>
      </c>
      <c r="I27" s="69">
        <f t="shared" si="2"/>
        <v>1988163.9100000001</v>
      </c>
      <c r="J27" s="69">
        <f t="shared" si="2"/>
        <v>61979875.620000005</v>
      </c>
      <c r="K27" s="69">
        <f t="shared" si="2"/>
        <v>3318447.58</v>
      </c>
      <c r="L27" s="69">
        <f t="shared" si="2"/>
        <v>16012.1</v>
      </c>
      <c r="M27" s="69">
        <f t="shared" si="2"/>
        <v>3231405.48</v>
      </c>
      <c r="N27" s="69">
        <f t="shared" si="2"/>
        <v>71030</v>
      </c>
    </row>
    <row r="28" spans="1:14" x14ac:dyDescent="0.25">
      <c r="A28" s="80">
        <v>4</v>
      </c>
      <c r="B28" s="100" t="s">
        <v>259</v>
      </c>
      <c r="C28" s="18" t="s">
        <v>272</v>
      </c>
      <c r="D28" s="31">
        <v>2161061.25</v>
      </c>
      <c r="E28" s="25">
        <v>2137082.8799999999</v>
      </c>
      <c r="F28" s="25">
        <v>23978.37</v>
      </c>
      <c r="G28" s="25">
        <v>0</v>
      </c>
      <c r="H28" s="25">
        <v>0</v>
      </c>
      <c r="I28" s="25">
        <v>0</v>
      </c>
      <c r="J28" s="25">
        <v>2161061.25</v>
      </c>
      <c r="K28" s="25">
        <v>344425.56</v>
      </c>
      <c r="L28" s="19" t="s">
        <v>278</v>
      </c>
      <c r="M28" s="25">
        <v>344425.56</v>
      </c>
      <c r="N28" s="25">
        <v>0</v>
      </c>
    </row>
    <row r="29" spans="1:14" x14ac:dyDescent="0.25">
      <c r="A29" s="80"/>
      <c r="B29" s="100"/>
      <c r="C29" s="22" t="s">
        <v>71</v>
      </c>
      <c r="D29" s="31">
        <v>48644866.850000001</v>
      </c>
      <c r="E29" s="35">
        <v>45861216.420000002</v>
      </c>
      <c r="F29" s="35">
        <v>2783650.43</v>
      </c>
      <c r="G29" s="35">
        <v>3682956.42</v>
      </c>
      <c r="H29" s="35">
        <v>1641455.7</v>
      </c>
      <c r="I29" s="35">
        <v>2041500.72</v>
      </c>
      <c r="J29" s="35">
        <v>44961910.43</v>
      </c>
      <c r="K29" s="35">
        <v>8542380.0899999999</v>
      </c>
      <c r="L29" s="35">
        <v>249391</v>
      </c>
      <c r="M29" s="35">
        <v>8292989.0899999999</v>
      </c>
      <c r="N29" s="35">
        <v>0</v>
      </c>
    </row>
    <row r="30" spans="1:14" x14ac:dyDescent="0.25">
      <c r="A30" s="80"/>
      <c r="B30" s="100"/>
      <c r="C30" s="22" t="s">
        <v>73</v>
      </c>
      <c r="D30" s="31">
        <v>1343460.16</v>
      </c>
      <c r="E30" s="25">
        <v>1264580.26</v>
      </c>
      <c r="F30" s="25">
        <v>78879.899999999994</v>
      </c>
      <c r="G30" s="25">
        <v>255045.12</v>
      </c>
      <c r="H30" s="25">
        <v>94581.55</v>
      </c>
      <c r="I30" s="25">
        <v>160463.57</v>
      </c>
      <c r="J30" s="25">
        <v>1088415.04</v>
      </c>
      <c r="K30" s="25">
        <v>316875</v>
      </c>
      <c r="L30" s="25">
        <v>0</v>
      </c>
      <c r="M30" s="25">
        <v>316875</v>
      </c>
      <c r="N30" s="25">
        <v>0</v>
      </c>
    </row>
    <row r="31" spans="1:14" x14ac:dyDescent="0.25">
      <c r="A31" s="80"/>
      <c r="B31" s="100"/>
      <c r="C31" s="22" t="s">
        <v>273</v>
      </c>
      <c r="D31" s="31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</row>
    <row r="32" spans="1:14" x14ac:dyDescent="0.25">
      <c r="A32" s="80"/>
      <c r="B32" s="100"/>
      <c r="C32" s="22" t="s">
        <v>55</v>
      </c>
      <c r="D32" s="31">
        <v>164060814.66999999</v>
      </c>
      <c r="E32" s="25">
        <v>164060814.66999999</v>
      </c>
      <c r="F32" s="25">
        <v>0</v>
      </c>
      <c r="G32" s="25">
        <v>2033203.78</v>
      </c>
      <c r="H32" s="25">
        <v>0</v>
      </c>
      <c r="I32" s="25">
        <v>2033203.78</v>
      </c>
      <c r="J32" s="25">
        <v>162027610.88999999</v>
      </c>
      <c r="K32" s="25">
        <v>2857200.6</v>
      </c>
      <c r="L32" s="25">
        <v>0</v>
      </c>
      <c r="M32" s="25">
        <v>2857200.6</v>
      </c>
      <c r="N32" s="25">
        <v>0</v>
      </c>
    </row>
    <row r="33" spans="1:14" x14ac:dyDescent="0.25">
      <c r="A33" s="80"/>
      <c r="B33" s="100"/>
      <c r="C33" s="23"/>
      <c r="D33" s="31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80"/>
      <c r="B34" s="100"/>
      <c r="C34" s="24" t="s">
        <v>69</v>
      </c>
      <c r="D34" s="33">
        <f>SUM(D28:D33)</f>
        <v>216210202.92999998</v>
      </c>
      <c r="E34" s="33">
        <f t="shared" ref="E34:N34" si="3">SUM(E28:E33)</f>
        <v>213323694.22999999</v>
      </c>
      <c r="F34" s="33">
        <f t="shared" si="3"/>
        <v>2886508.7</v>
      </c>
      <c r="G34" s="33">
        <f t="shared" si="3"/>
        <v>5971205.3200000003</v>
      </c>
      <c r="H34" s="33">
        <f t="shared" si="3"/>
        <v>1736037.25</v>
      </c>
      <c r="I34" s="33">
        <f t="shared" si="3"/>
        <v>4235168.07</v>
      </c>
      <c r="J34" s="33">
        <f t="shared" si="3"/>
        <v>210238997.60999998</v>
      </c>
      <c r="K34" s="33">
        <f t="shared" si="3"/>
        <v>12060881.25</v>
      </c>
      <c r="L34" s="33">
        <f t="shared" si="3"/>
        <v>249391</v>
      </c>
      <c r="M34" s="33">
        <f t="shared" si="3"/>
        <v>11811490.25</v>
      </c>
      <c r="N34" s="33">
        <f t="shared" si="3"/>
        <v>0</v>
      </c>
    </row>
    <row r="35" spans="1:14" x14ac:dyDescent="0.25">
      <c r="A35" s="80">
        <v>5</v>
      </c>
      <c r="B35" s="100" t="s">
        <v>260</v>
      </c>
      <c r="C35" s="18" t="s">
        <v>272</v>
      </c>
      <c r="D35" s="31">
        <v>31443457.120000001</v>
      </c>
      <c r="E35" s="25">
        <v>31443457.120000001</v>
      </c>
      <c r="F35" s="25">
        <v>0</v>
      </c>
      <c r="G35" s="25">
        <v>0</v>
      </c>
      <c r="H35" s="25">
        <v>0</v>
      </c>
      <c r="I35" s="25">
        <v>0</v>
      </c>
      <c r="J35" s="25">
        <f>D35-G35</f>
        <v>31443457.120000001</v>
      </c>
      <c r="K35" s="25">
        <v>10268637.859999999</v>
      </c>
      <c r="L35" s="25">
        <v>0</v>
      </c>
      <c r="M35" s="25">
        <v>10268637.859999999</v>
      </c>
      <c r="N35" s="25">
        <v>0</v>
      </c>
    </row>
    <row r="36" spans="1:14" x14ac:dyDescent="0.25">
      <c r="A36" s="80"/>
      <c r="B36" s="100"/>
      <c r="C36" s="22" t="s">
        <v>71</v>
      </c>
      <c r="D36" s="31">
        <v>80328534.269999996</v>
      </c>
      <c r="E36" s="25">
        <v>58100384.109999999</v>
      </c>
      <c r="F36" s="25">
        <v>22228150.16</v>
      </c>
      <c r="G36" s="25">
        <f>H36+I36</f>
        <v>14038762.84</v>
      </c>
      <c r="H36" s="25">
        <v>6597779.8499999996</v>
      </c>
      <c r="I36" s="25">
        <v>7440982.9900000002</v>
      </c>
      <c r="J36" s="25">
        <f t="shared" ref="J36:J39" si="4">D36-G36</f>
        <v>66289771.429999992</v>
      </c>
      <c r="K36" s="25">
        <v>62791101.579999998</v>
      </c>
      <c r="L36" s="25">
        <v>22939132.989999998</v>
      </c>
      <c r="M36" s="25">
        <v>27328843.399999999</v>
      </c>
      <c r="N36" s="25">
        <v>12523125.189999999</v>
      </c>
    </row>
    <row r="37" spans="1:14" x14ac:dyDescent="0.25">
      <c r="A37" s="80"/>
      <c r="B37" s="100"/>
      <c r="C37" s="22" t="s">
        <v>73</v>
      </c>
      <c r="D37" s="31">
        <v>3393378.13</v>
      </c>
      <c r="E37" s="25">
        <v>2813671.32</v>
      </c>
      <c r="F37" s="25">
        <v>579706.81000000006</v>
      </c>
      <c r="G37" s="25">
        <v>1276868.29</v>
      </c>
      <c r="H37" s="25">
        <v>0</v>
      </c>
      <c r="I37" s="25">
        <v>1276868.29</v>
      </c>
      <c r="J37" s="25">
        <f t="shared" si="4"/>
        <v>2116509.84</v>
      </c>
      <c r="K37" s="25">
        <v>850190.01</v>
      </c>
      <c r="L37" s="25">
        <v>0</v>
      </c>
      <c r="M37" s="25">
        <v>779160</v>
      </c>
      <c r="N37" s="25">
        <v>71030.009999999995</v>
      </c>
    </row>
    <row r="38" spans="1:14" x14ac:dyDescent="0.25">
      <c r="A38" s="80"/>
      <c r="B38" s="100"/>
      <c r="C38" s="22" t="s">
        <v>273</v>
      </c>
      <c r="D38" s="31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25">
        <f t="shared" si="4"/>
        <v>0</v>
      </c>
      <c r="K38" s="32">
        <v>0</v>
      </c>
      <c r="L38" s="32">
        <v>0</v>
      </c>
      <c r="M38" s="32">
        <v>0</v>
      </c>
      <c r="N38" s="32">
        <v>0</v>
      </c>
    </row>
    <row r="39" spans="1:14" x14ac:dyDescent="0.25">
      <c r="A39" s="80"/>
      <c r="B39" s="100"/>
      <c r="C39" s="22" t="s">
        <v>55</v>
      </c>
      <c r="D39" s="31">
        <v>23161824.140000001</v>
      </c>
      <c r="E39" s="25">
        <v>23161824.140000001</v>
      </c>
      <c r="F39" s="25">
        <v>0</v>
      </c>
      <c r="G39" s="25">
        <v>0</v>
      </c>
      <c r="H39" s="25">
        <v>0</v>
      </c>
      <c r="I39" s="25">
        <v>0</v>
      </c>
      <c r="J39" s="25">
        <f t="shared" si="4"/>
        <v>23161824.140000001</v>
      </c>
      <c r="K39" s="25">
        <v>2864713</v>
      </c>
      <c r="L39" s="25">
        <v>0</v>
      </c>
      <c r="M39" s="25">
        <v>2864713</v>
      </c>
      <c r="N39" s="25">
        <v>0</v>
      </c>
    </row>
    <row r="40" spans="1:14" x14ac:dyDescent="0.25">
      <c r="A40" s="80"/>
      <c r="B40" s="100"/>
      <c r="C40" s="23"/>
      <c r="D40" s="31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5">
      <c r="A41" s="80"/>
      <c r="B41" s="100"/>
      <c r="C41" s="24" t="s">
        <v>69</v>
      </c>
      <c r="D41" s="33">
        <f>SUM(D35:D40)</f>
        <v>138327193.66</v>
      </c>
      <c r="E41" s="33">
        <f t="shared" ref="E41:N41" si="5">SUM(E35:E40)</f>
        <v>115519336.69</v>
      </c>
      <c r="F41" s="33">
        <f t="shared" si="5"/>
        <v>22807856.969999999</v>
      </c>
      <c r="G41" s="123">
        <f>SUM(G35:G40)</f>
        <v>15315631.129999999</v>
      </c>
      <c r="H41" s="123">
        <f t="shared" si="5"/>
        <v>6597779.8499999996</v>
      </c>
      <c r="I41" s="123">
        <f t="shared" si="5"/>
        <v>8717851.2800000012</v>
      </c>
      <c r="J41" s="123">
        <f t="shared" si="5"/>
        <v>123011562.53</v>
      </c>
      <c r="K41" s="33">
        <f t="shared" si="5"/>
        <v>76774642.450000003</v>
      </c>
      <c r="L41" s="33">
        <f t="shared" si="5"/>
        <v>22939132.989999998</v>
      </c>
      <c r="M41" s="33">
        <f t="shared" si="5"/>
        <v>41241354.259999998</v>
      </c>
      <c r="N41" s="33">
        <f t="shared" si="5"/>
        <v>12594155.199999999</v>
      </c>
    </row>
    <row r="42" spans="1:14" x14ac:dyDescent="0.25">
      <c r="A42" s="80">
        <v>6</v>
      </c>
      <c r="B42" s="100" t="s">
        <v>261</v>
      </c>
      <c r="C42" s="18" t="s">
        <v>272</v>
      </c>
      <c r="D42" s="31">
        <v>405714597.05000001</v>
      </c>
      <c r="E42" s="35">
        <v>405714597.05000001</v>
      </c>
      <c r="F42" s="35">
        <v>0</v>
      </c>
      <c r="G42" s="35">
        <v>0</v>
      </c>
      <c r="H42" s="35">
        <v>0</v>
      </c>
      <c r="I42" s="35">
        <v>0</v>
      </c>
      <c r="J42" s="35">
        <f>D42-G42</f>
        <v>405714597.05000001</v>
      </c>
      <c r="K42" s="35">
        <v>5277499.1399999997</v>
      </c>
      <c r="L42" s="35">
        <v>0</v>
      </c>
      <c r="M42" s="35">
        <v>5277499.1399999997</v>
      </c>
      <c r="N42" s="35">
        <v>0</v>
      </c>
    </row>
    <row r="43" spans="1:14" x14ac:dyDescent="0.25">
      <c r="A43" s="80"/>
      <c r="B43" s="100"/>
      <c r="C43" s="22" t="s">
        <v>71</v>
      </c>
      <c r="D43" s="31">
        <v>55372565.479999997</v>
      </c>
      <c r="E43" s="35">
        <v>54967466.780000001</v>
      </c>
      <c r="F43" s="35">
        <v>405098.7</v>
      </c>
      <c r="G43" s="19">
        <v>7418489.2400000002</v>
      </c>
      <c r="H43" s="35">
        <v>6310700.0899999999</v>
      </c>
      <c r="I43" s="35">
        <v>1107789.1499999999</v>
      </c>
      <c r="J43" s="35">
        <f t="shared" ref="J43:J46" si="6">D43-G43</f>
        <v>47954076.239999995</v>
      </c>
      <c r="K43" s="35">
        <v>6102061.6299999999</v>
      </c>
      <c r="L43" s="35">
        <v>2367036.34</v>
      </c>
      <c r="M43" s="35">
        <v>3712525.29</v>
      </c>
      <c r="N43" s="35">
        <v>22500</v>
      </c>
    </row>
    <row r="44" spans="1:14" x14ac:dyDescent="0.25">
      <c r="A44" s="80"/>
      <c r="B44" s="100"/>
      <c r="C44" s="22" t="s">
        <v>73</v>
      </c>
      <c r="D44" s="31">
        <v>7726753.4100000001</v>
      </c>
      <c r="E44" s="35">
        <v>7726753.4100000001</v>
      </c>
      <c r="F44" s="35">
        <v>0</v>
      </c>
      <c r="G44" s="35">
        <v>0</v>
      </c>
      <c r="H44" s="35">
        <v>0</v>
      </c>
      <c r="I44" s="35">
        <v>0</v>
      </c>
      <c r="J44" s="35">
        <f t="shared" si="6"/>
        <v>7726753.4100000001</v>
      </c>
      <c r="K44" s="35">
        <v>0</v>
      </c>
      <c r="L44" s="35">
        <v>0</v>
      </c>
      <c r="M44" s="35">
        <v>0</v>
      </c>
      <c r="N44" s="35">
        <v>0</v>
      </c>
    </row>
    <row r="45" spans="1:14" x14ac:dyDescent="0.25">
      <c r="A45" s="80"/>
      <c r="B45" s="100"/>
      <c r="C45" s="22" t="s">
        <v>273</v>
      </c>
      <c r="D45" s="31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5">
        <f t="shared" si="6"/>
        <v>0</v>
      </c>
      <c r="K45" s="32">
        <v>0</v>
      </c>
      <c r="L45" s="32">
        <v>0</v>
      </c>
      <c r="M45" s="32">
        <v>0</v>
      </c>
      <c r="N45" s="32">
        <v>0</v>
      </c>
    </row>
    <row r="46" spans="1:14" x14ac:dyDescent="0.25">
      <c r="A46" s="80"/>
      <c r="B46" s="100"/>
      <c r="C46" s="22" t="s">
        <v>55</v>
      </c>
      <c r="D46" s="31">
        <v>18200773</v>
      </c>
      <c r="E46" s="35">
        <v>18200773</v>
      </c>
      <c r="F46" s="35">
        <v>0</v>
      </c>
      <c r="G46" s="35">
        <v>384974.27</v>
      </c>
      <c r="H46" s="35">
        <v>0</v>
      </c>
      <c r="I46" s="35">
        <v>384974.27</v>
      </c>
      <c r="J46" s="35">
        <f t="shared" si="6"/>
        <v>17815798.73</v>
      </c>
      <c r="K46" s="35">
        <v>763150</v>
      </c>
      <c r="L46" s="35">
        <v>0</v>
      </c>
      <c r="M46" s="35">
        <v>763150</v>
      </c>
      <c r="N46" s="35">
        <v>0</v>
      </c>
    </row>
    <row r="47" spans="1:14" x14ac:dyDescent="0.25">
      <c r="A47" s="80"/>
      <c r="B47" s="100"/>
      <c r="C47" s="23"/>
      <c r="D47" s="31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 x14ac:dyDescent="0.25">
      <c r="A48" s="80"/>
      <c r="B48" s="100"/>
      <c r="C48" s="24" t="s">
        <v>69</v>
      </c>
      <c r="D48" s="33">
        <f>SUM(D42:D47)</f>
        <v>487014688.94000006</v>
      </c>
      <c r="E48" s="33">
        <f t="shared" ref="E48:N48" si="7">SUM(E42:E47)</f>
        <v>486609590.24000007</v>
      </c>
      <c r="F48" s="33">
        <f t="shared" si="7"/>
        <v>405098.7</v>
      </c>
      <c r="G48" s="33">
        <f t="shared" si="7"/>
        <v>7803463.5099999998</v>
      </c>
      <c r="H48" s="33">
        <f t="shared" si="7"/>
        <v>6310700.0899999999</v>
      </c>
      <c r="I48" s="33">
        <f t="shared" si="7"/>
        <v>1492763.42</v>
      </c>
      <c r="J48" s="123">
        <f t="shared" si="7"/>
        <v>479211225.43000007</v>
      </c>
      <c r="K48" s="33">
        <f t="shared" si="7"/>
        <v>12142710.77</v>
      </c>
      <c r="L48" s="33">
        <f t="shared" si="7"/>
        <v>2367036.34</v>
      </c>
      <c r="M48" s="33">
        <f t="shared" si="7"/>
        <v>9753174.4299999997</v>
      </c>
      <c r="N48" s="33">
        <f t="shared" si="7"/>
        <v>22500</v>
      </c>
    </row>
    <row r="49" spans="1:14" x14ac:dyDescent="0.25">
      <c r="A49" s="80">
        <v>7</v>
      </c>
      <c r="B49" s="100" t="s">
        <v>262</v>
      </c>
      <c r="C49" s="18" t="s">
        <v>272</v>
      </c>
      <c r="D49" s="122">
        <v>26720.57</v>
      </c>
      <c r="E49" s="25">
        <v>24211.69</v>
      </c>
      <c r="F49" s="25">
        <v>2508.88</v>
      </c>
      <c r="G49" s="25">
        <v>47.83</v>
      </c>
      <c r="H49" s="25">
        <v>47.83</v>
      </c>
      <c r="I49" s="34">
        <v>0</v>
      </c>
      <c r="J49" s="25">
        <v>26672.74</v>
      </c>
      <c r="K49" s="25">
        <v>11388.7</v>
      </c>
      <c r="L49" s="25">
        <v>0</v>
      </c>
      <c r="M49" s="25">
        <v>11388.7</v>
      </c>
      <c r="N49" s="25">
        <v>0</v>
      </c>
    </row>
    <row r="50" spans="1:14" x14ac:dyDescent="0.25">
      <c r="A50" s="80"/>
      <c r="B50" s="100"/>
      <c r="C50" s="22" t="s">
        <v>71</v>
      </c>
      <c r="D50" s="122">
        <v>43747.35</v>
      </c>
      <c r="E50" s="35">
        <v>42261.35</v>
      </c>
      <c r="F50" s="35">
        <v>1486.01</v>
      </c>
      <c r="G50" s="35">
        <v>21609.98</v>
      </c>
      <c r="H50" s="35">
        <v>20853.560000000001</v>
      </c>
      <c r="I50" s="35">
        <v>756.42</v>
      </c>
      <c r="J50" s="35">
        <v>22137.37</v>
      </c>
      <c r="K50" s="35">
        <v>26278.76</v>
      </c>
      <c r="L50" s="35">
        <v>568.24</v>
      </c>
      <c r="M50" s="35">
        <v>7710.52</v>
      </c>
      <c r="N50" s="35">
        <v>18000</v>
      </c>
    </row>
    <row r="51" spans="1:14" x14ac:dyDescent="0.25">
      <c r="A51" s="80"/>
      <c r="B51" s="100"/>
      <c r="C51" s="22" t="s">
        <v>73</v>
      </c>
      <c r="D51" s="122">
        <v>9693.89</v>
      </c>
      <c r="E51" s="25">
        <v>9104.27</v>
      </c>
      <c r="F51" s="25">
        <v>589.62</v>
      </c>
      <c r="G51" s="25">
        <v>4027.55</v>
      </c>
      <c r="H51" s="25">
        <v>1957.49</v>
      </c>
      <c r="I51" s="25">
        <v>2070.06</v>
      </c>
      <c r="J51" s="25">
        <v>5666.34</v>
      </c>
      <c r="K51" s="25">
        <v>226.84</v>
      </c>
      <c r="L51" s="19" t="s">
        <v>278</v>
      </c>
      <c r="M51" s="25">
        <v>147.69999999999999</v>
      </c>
      <c r="N51" s="25">
        <v>79.14</v>
      </c>
    </row>
    <row r="52" spans="1:14" x14ac:dyDescent="0.25">
      <c r="A52" s="80"/>
      <c r="B52" s="100"/>
      <c r="C52" s="22" t="s">
        <v>273</v>
      </c>
      <c r="D52" s="12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</row>
    <row r="53" spans="1:14" x14ac:dyDescent="0.25">
      <c r="A53" s="80"/>
      <c r="B53" s="100"/>
      <c r="C53" s="22" t="s">
        <v>55</v>
      </c>
      <c r="D53" s="122">
        <v>129063.51</v>
      </c>
      <c r="E53" s="25">
        <v>129063.51</v>
      </c>
      <c r="F53" s="25">
        <v>0</v>
      </c>
      <c r="G53" s="25">
        <v>366.09</v>
      </c>
      <c r="H53" s="25">
        <v>0</v>
      </c>
      <c r="I53" s="25">
        <v>366.09</v>
      </c>
      <c r="J53" s="25">
        <v>128697.42</v>
      </c>
      <c r="K53" s="25">
        <v>5116.1400000000003</v>
      </c>
      <c r="L53" s="25">
        <v>0</v>
      </c>
      <c r="M53" s="25">
        <v>5116.1400000000003</v>
      </c>
      <c r="N53" s="25">
        <v>0</v>
      </c>
    </row>
    <row r="54" spans="1:14" x14ac:dyDescent="0.25">
      <c r="A54" s="80"/>
      <c r="B54" s="100"/>
      <c r="C54" s="23"/>
      <c r="D54" s="122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x14ac:dyDescent="0.25">
      <c r="A55" s="80"/>
      <c r="B55" s="100"/>
      <c r="C55" s="24" t="s">
        <v>69</v>
      </c>
      <c r="D55" s="123">
        <f>SUM(D49:D54)</f>
        <v>209225.32</v>
      </c>
      <c r="E55" s="33">
        <f t="shared" ref="E55:N55" si="8">SUM(E49:E54)</f>
        <v>204640.82</v>
      </c>
      <c r="F55" s="33">
        <f t="shared" si="8"/>
        <v>4584.51</v>
      </c>
      <c r="G55" s="33">
        <f t="shared" si="8"/>
        <v>26051.45</v>
      </c>
      <c r="H55" s="33">
        <f t="shared" si="8"/>
        <v>22858.880000000005</v>
      </c>
      <c r="I55" s="33">
        <f t="shared" si="8"/>
        <v>3192.57</v>
      </c>
      <c r="J55" s="33">
        <f t="shared" si="8"/>
        <v>183173.87</v>
      </c>
      <c r="K55" s="33">
        <f t="shared" si="8"/>
        <v>43010.439999999995</v>
      </c>
      <c r="L55" s="33">
        <f t="shared" si="8"/>
        <v>568.24</v>
      </c>
      <c r="M55" s="33">
        <f t="shared" si="8"/>
        <v>24363.06</v>
      </c>
      <c r="N55" s="33">
        <f t="shared" si="8"/>
        <v>18079.14</v>
      </c>
    </row>
    <row r="56" spans="1:14" x14ac:dyDescent="0.25">
      <c r="A56" s="80">
        <v>8</v>
      </c>
      <c r="B56" s="100" t="s">
        <v>263</v>
      </c>
      <c r="C56" s="18" t="s">
        <v>272</v>
      </c>
      <c r="D56" s="31">
        <v>3127036.94</v>
      </c>
      <c r="E56" s="35">
        <v>3127036.94</v>
      </c>
      <c r="F56" s="35">
        <v>0</v>
      </c>
      <c r="G56" s="35">
        <v>918225</v>
      </c>
      <c r="H56" s="35">
        <v>918225</v>
      </c>
      <c r="I56" s="35">
        <v>0</v>
      </c>
      <c r="J56" s="35">
        <v>2208811.94</v>
      </c>
      <c r="K56" s="35">
        <f>L56+M56+N56</f>
        <v>1891268.4</v>
      </c>
      <c r="L56" s="35">
        <v>0</v>
      </c>
      <c r="M56" s="35">
        <v>1891268.4</v>
      </c>
      <c r="N56" s="35">
        <v>0</v>
      </c>
    </row>
    <row r="57" spans="1:14" x14ac:dyDescent="0.25">
      <c r="A57" s="80"/>
      <c r="B57" s="100"/>
      <c r="C57" s="22" t="s">
        <v>71</v>
      </c>
      <c r="D57" s="31">
        <v>58111871.990000002</v>
      </c>
      <c r="E57" s="35">
        <v>56729020.859999999</v>
      </c>
      <c r="F57" s="35">
        <v>1382851.13</v>
      </c>
      <c r="G57" s="35">
        <v>30125934.190000001</v>
      </c>
      <c r="H57" s="35">
        <v>26908185.210000001</v>
      </c>
      <c r="I57" s="35">
        <v>3217748.98</v>
      </c>
      <c r="J57" s="35">
        <v>27985937.800000001</v>
      </c>
      <c r="K57" s="35">
        <f t="shared" ref="K57:K60" si="9">L57+M57+N57</f>
        <v>1195513.28</v>
      </c>
      <c r="L57" s="35">
        <v>256150</v>
      </c>
      <c r="M57" s="35">
        <v>939363.28</v>
      </c>
      <c r="N57" s="35">
        <v>0</v>
      </c>
    </row>
    <row r="58" spans="1:14" x14ac:dyDescent="0.25">
      <c r="A58" s="80"/>
      <c r="B58" s="100"/>
      <c r="C58" s="22" t="s">
        <v>73</v>
      </c>
      <c r="D58" s="31">
        <v>13526637.77</v>
      </c>
      <c r="E58" s="35">
        <v>13526637.77</v>
      </c>
      <c r="F58" s="35">
        <v>0</v>
      </c>
      <c r="G58" s="35">
        <v>9001876.3800000008</v>
      </c>
      <c r="H58" s="35">
        <v>8957313.3300000001</v>
      </c>
      <c r="I58" s="35">
        <v>44563.05</v>
      </c>
      <c r="J58" s="35">
        <v>4524761.3899999997</v>
      </c>
      <c r="K58" s="35">
        <f t="shared" si="9"/>
        <v>0</v>
      </c>
      <c r="L58" s="35">
        <v>0</v>
      </c>
      <c r="M58" s="35">
        <v>0</v>
      </c>
      <c r="N58" s="35">
        <v>0</v>
      </c>
    </row>
    <row r="59" spans="1:14" x14ac:dyDescent="0.25">
      <c r="A59" s="80"/>
      <c r="B59" s="100"/>
      <c r="C59" s="22" t="s">
        <v>273</v>
      </c>
      <c r="D59" s="31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5">
        <f t="shared" si="9"/>
        <v>0</v>
      </c>
      <c r="L59" s="32">
        <v>0</v>
      </c>
      <c r="M59" s="32">
        <v>0</v>
      </c>
      <c r="N59" s="32">
        <v>0</v>
      </c>
    </row>
    <row r="60" spans="1:14" x14ac:dyDescent="0.25">
      <c r="A60" s="80"/>
      <c r="B60" s="100"/>
      <c r="C60" s="22" t="s">
        <v>55</v>
      </c>
      <c r="D60" s="79">
        <v>25877615.27</v>
      </c>
      <c r="E60" s="78">
        <v>16311555.140000001</v>
      </c>
      <c r="F60" s="78">
        <v>9566060.1300000008</v>
      </c>
      <c r="G60" s="78">
        <v>65978.83</v>
      </c>
      <c r="H60" s="77" t="s">
        <v>278</v>
      </c>
      <c r="I60" s="78">
        <v>65978.83</v>
      </c>
      <c r="J60" s="78">
        <v>25811636.440000001</v>
      </c>
      <c r="K60" s="35">
        <f t="shared" si="9"/>
        <v>101254</v>
      </c>
      <c r="L60" s="77">
        <v>0</v>
      </c>
      <c r="M60" s="78">
        <v>101254</v>
      </c>
      <c r="N60" s="77">
        <v>0</v>
      </c>
    </row>
    <row r="61" spans="1:14" x14ac:dyDescent="0.25">
      <c r="A61" s="80"/>
      <c r="B61" s="100"/>
      <c r="C61" s="23"/>
      <c r="D61" s="31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x14ac:dyDescent="0.25">
      <c r="A62" s="80"/>
      <c r="B62" s="100"/>
      <c r="C62" s="24" t="s">
        <v>69</v>
      </c>
      <c r="D62" s="33">
        <f>SUM(D56:D61)</f>
        <v>100643161.97</v>
      </c>
      <c r="E62" s="33">
        <f t="shared" ref="E62:N62" si="10">SUM(E56:E61)</f>
        <v>89694250.709999993</v>
      </c>
      <c r="F62" s="33">
        <f t="shared" si="10"/>
        <v>10948911.260000002</v>
      </c>
      <c r="G62" s="33">
        <f t="shared" si="10"/>
        <v>40112014.399999999</v>
      </c>
      <c r="H62" s="33">
        <f t="shared" si="10"/>
        <v>36783723.539999999</v>
      </c>
      <c r="I62" s="33">
        <f t="shared" si="10"/>
        <v>3328290.86</v>
      </c>
      <c r="J62" s="33">
        <f t="shared" si="10"/>
        <v>60531147.570000008</v>
      </c>
      <c r="K62" s="123">
        <f t="shared" si="10"/>
        <v>3188035.6799999997</v>
      </c>
      <c r="L62" s="123">
        <f t="shared" si="10"/>
        <v>256150</v>
      </c>
      <c r="M62" s="123">
        <f t="shared" si="10"/>
        <v>2931885.6799999997</v>
      </c>
      <c r="N62" s="123">
        <f t="shared" si="10"/>
        <v>0</v>
      </c>
    </row>
    <row r="63" spans="1:14" x14ac:dyDescent="0.25">
      <c r="A63" s="80">
        <v>9</v>
      </c>
      <c r="B63" s="100" t="s">
        <v>264</v>
      </c>
      <c r="C63" s="18" t="s">
        <v>272</v>
      </c>
      <c r="D63" s="31">
        <v>96673686.189999998</v>
      </c>
      <c r="E63" s="32">
        <v>96673686.189999998</v>
      </c>
      <c r="F63" s="25">
        <v>0</v>
      </c>
      <c r="G63" s="25">
        <v>0</v>
      </c>
      <c r="H63" s="25">
        <v>0</v>
      </c>
      <c r="I63" s="25">
        <v>0</v>
      </c>
      <c r="J63" s="32">
        <v>96673686.189999998</v>
      </c>
      <c r="K63" s="25">
        <v>22685372.149999999</v>
      </c>
      <c r="L63" s="25">
        <v>0</v>
      </c>
      <c r="M63" s="25">
        <v>22685372.149999999</v>
      </c>
      <c r="N63" s="25">
        <v>0</v>
      </c>
    </row>
    <row r="64" spans="1:14" x14ac:dyDescent="0.25">
      <c r="A64" s="80"/>
      <c r="B64" s="100"/>
      <c r="C64" s="22" t="s">
        <v>71</v>
      </c>
      <c r="D64" s="31">
        <v>2514769.69</v>
      </c>
      <c r="E64" s="35">
        <v>1435906.33</v>
      </c>
      <c r="F64" s="35">
        <v>1078863.3600000001</v>
      </c>
      <c r="G64" s="35">
        <v>0</v>
      </c>
      <c r="H64" s="35">
        <v>0</v>
      </c>
      <c r="I64" s="35">
        <v>0</v>
      </c>
      <c r="J64" s="35">
        <v>2514769.69</v>
      </c>
      <c r="K64" s="35">
        <v>74800</v>
      </c>
      <c r="L64" s="35">
        <v>0</v>
      </c>
      <c r="M64" s="35">
        <v>74800</v>
      </c>
      <c r="N64" s="35">
        <v>0</v>
      </c>
    </row>
    <row r="65" spans="1:14" x14ac:dyDescent="0.25">
      <c r="A65" s="80"/>
      <c r="B65" s="100"/>
      <c r="C65" s="22" t="s">
        <v>73</v>
      </c>
      <c r="D65" s="31">
        <v>1375920.62</v>
      </c>
      <c r="E65" s="25">
        <v>276599.34999999998</v>
      </c>
      <c r="F65" s="25">
        <v>1099321.27</v>
      </c>
      <c r="G65" s="25">
        <v>0</v>
      </c>
      <c r="H65" s="25">
        <v>0</v>
      </c>
      <c r="I65" s="25">
        <v>0</v>
      </c>
      <c r="J65" s="25">
        <v>1375920.62</v>
      </c>
      <c r="K65" s="25">
        <v>0</v>
      </c>
      <c r="L65" s="25">
        <v>0</v>
      </c>
      <c r="M65" s="25">
        <v>0</v>
      </c>
      <c r="N65" s="25">
        <v>0</v>
      </c>
    </row>
    <row r="66" spans="1:14" x14ac:dyDescent="0.25">
      <c r="A66" s="80"/>
      <c r="B66" s="100"/>
      <c r="C66" s="22" t="s">
        <v>273</v>
      </c>
      <c r="D66" s="31">
        <v>1331006.8600000001</v>
      </c>
      <c r="E66" s="32">
        <v>1331006.8600000001</v>
      </c>
      <c r="F66" s="32">
        <v>0</v>
      </c>
      <c r="G66" s="32">
        <v>0</v>
      </c>
      <c r="H66" s="32">
        <v>0</v>
      </c>
      <c r="I66" s="32">
        <v>0</v>
      </c>
      <c r="J66" s="32">
        <v>1331006.8600000001</v>
      </c>
      <c r="K66" s="32">
        <v>145675</v>
      </c>
      <c r="L66" s="32">
        <v>0</v>
      </c>
      <c r="M66" s="32">
        <v>145675</v>
      </c>
      <c r="N66" s="32">
        <v>0</v>
      </c>
    </row>
    <row r="67" spans="1:14" x14ac:dyDescent="0.25">
      <c r="A67" s="80"/>
      <c r="B67" s="100"/>
      <c r="C67" s="22" t="s">
        <v>55</v>
      </c>
      <c r="D67" s="31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 x14ac:dyDescent="0.25">
      <c r="A68" s="80"/>
      <c r="B68" s="100"/>
      <c r="C68" s="23"/>
      <c r="D68" s="31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x14ac:dyDescent="0.25">
      <c r="A69" s="80"/>
      <c r="B69" s="100"/>
      <c r="C69" s="24" t="s">
        <v>69</v>
      </c>
      <c r="D69" s="33">
        <f>SUM(D63:D68)</f>
        <v>101895383.36</v>
      </c>
      <c r="E69" s="33">
        <f t="shared" ref="E69:N69" si="11">SUM(E63:E68)</f>
        <v>99717198.729999989</v>
      </c>
      <c r="F69" s="33">
        <f t="shared" si="11"/>
        <v>2178184.63</v>
      </c>
      <c r="G69" s="33">
        <f t="shared" si="11"/>
        <v>0</v>
      </c>
      <c r="H69" s="33">
        <f t="shared" si="11"/>
        <v>0</v>
      </c>
      <c r="I69" s="33">
        <f t="shared" si="11"/>
        <v>0</v>
      </c>
      <c r="J69" s="33">
        <f t="shared" si="11"/>
        <v>101895383.36</v>
      </c>
      <c r="K69" s="33">
        <f t="shared" si="11"/>
        <v>22905847.149999999</v>
      </c>
      <c r="L69" s="33">
        <f t="shared" si="11"/>
        <v>0</v>
      </c>
      <c r="M69" s="33">
        <f t="shared" si="11"/>
        <v>22905847.149999999</v>
      </c>
      <c r="N69" s="33">
        <f t="shared" si="11"/>
        <v>0</v>
      </c>
    </row>
    <row r="70" spans="1:14" x14ac:dyDescent="0.25">
      <c r="A70" s="80">
        <v>10</v>
      </c>
      <c r="B70" s="100" t="s">
        <v>265</v>
      </c>
      <c r="C70" s="18" t="s">
        <v>272</v>
      </c>
      <c r="D70" s="31">
        <v>44875698.399999999</v>
      </c>
      <c r="E70" s="35">
        <v>41177444.030000001</v>
      </c>
      <c r="F70" s="35">
        <v>3698254.37</v>
      </c>
      <c r="G70" s="35">
        <v>13556442.74</v>
      </c>
      <c r="H70" s="35">
        <v>13556442.74</v>
      </c>
      <c r="I70" s="19" t="s">
        <v>278</v>
      </c>
      <c r="J70" s="35">
        <v>31319255.66</v>
      </c>
      <c r="K70" s="35">
        <v>7572474.4699999997</v>
      </c>
      <c r="L70" s="35">
        <v>740070.87</v>
      </c>
      <c r="M70" s="35">
        <v>6832403.5999999996</v>
      </c>
      <c r="N70" s="35">
        <v>0</v>
      </c>
    </row>
    <row r="71" spans="1:14" x14ac:dyDescent="0.25">
      <c r="A71" s="80"/>
      <c r="B71" s="100"/>
      <c r="C71" s="22" t="s">
        <v>71</v>
      </c>
      <c r="D71" s="31">
        <v>82279234.329999998</v>
      </c>
      <c r="E71" s="35">
        <v>52450443.450000003</v>
      </c>
      <c r="F71" s="35">
        <v>29828790.879999999</v>
      </c>
      <c r="G71" s="35">
        <v>67969963.390000001</v>
      </c>
      <c r="H71" s="35">
        <v>67969963.390000001</v>
      </c>
      <c r="I71" s="35">
        <v>0</v>
      </c>
      <c r="J71" s="35">
        <v>14309270.939999999</v>
      </c>
      <c r="K71" s="35">
        <v>5065428.8499999996</v>
      </c>
      <c r="L71" s="35">
        <v>3580910.49</v>
      </c>
      <c r="M71" s="35">
        <v>1484518.36</v>
      </c>
      <c r="N71" s="35">
        <v>0</v>
      </c>
    </row>
    <row r="72" spans="1:14" x14ac:dyDescent="0.25">
      <c r="A72" s="80"/>
      <c r="B72" s="100"/>
      <c r="C72" s="22" t="s">
        <v>73</v>
      </c>
      <c r="D72" s="31">
        <v>6354125.7800000003</v>
      </c>
      <c r="E72" s="25">
        <v>6354125.7800000003</v>
      </c>
      <c r="F72" s="25">
        <v>0</v>
      </c>
      <c r="G72" s="25">
        <v>4570100.71</v>
      </c>
      <c r="H72" s="25">
        <v>4570100.71</v>
      </c>
      <c r="I72" s="25">
        <v>0</v>
      </c>
      <c r="J72" s="25">
        <v>1784025.07</v>
      </c>
      <c r="K72" s="25">
        <v>151385</v>
      </c>
      <c r="L72" s="25">
        <v>105969.5</v>
      </c>
      <c r="M72" s="25">
        <v>45415.5</v>
      </c>
      <c r="N72" s="25">
        <v>0</v>
      </c>
    </row>
    <row r="73" spans="1:14" x14ac:dyDescent="0.25">
      <c r="A73" s="80"/>
      <c r="B73" s="100"/>
      <c r="C73" s="22" t="s">
        <v>273</v>
      </c>
      <c r="D73" s="31">
        <v>252704.59</v>
      </c>
      <c r="E73" s="25">
        <v>252704.59</v>
      </c>
      <c r="F73" s="25">
        <v>0</v>
      </c>
      <c r="G73" s="25">
        <v>0</v>
      </c>
      <c r="H73" s="25">
        <v>0</v>
      </c>
      <c r="I73" s="25">
        <v>0</v>
      </c>
      <c r="J73" s="25">
        <v>252704.59</v>
      </c>
      <c r="K73" s="25">
        <v>0</v>
      </c>
      <c r="L73" s="25">
        <v>0</v>
      </c>
      <c r="M73" s="25">
        <v>0</v>
      </c>
      <c r="N73" s="25">
        <v>0</v>
      </c>
    </row>
    <row r="74" spans="1:14" x14ac:dyDescent="0.25">
      <c r="A74" s="80"/>
      <c r="B74" s="100"/>
      <c r="C74" s="22" t="s">
        <v>55</v>
      </c>
      <c r="D74" s="31">
        <v>10065989.15</v>
      </c>
      <c r="E74" s="25">
        <v>10065989.15</v>
      </c>
      <c r="F74" s="25">
        <v>0</v>
      </c>
      <c r="G74" s="25">
        <v>7748045.79</v>
      </c>
      <c r="H74" s="25">
        <v>7748045.79</v>
      </c>
      <c r="I74" s="25">
        <v>0</v>
      </c>
      <c r="J74" s="25">
        <v>2317943.36</v>
      </c>
      <c r="K74" s="25">
        <v>901900</v>
      </c>
      <c r="L74" s="25">
        <v>631330</v>
      </c>
      <c r="M74" s="25">
        <v>270570</v>
      </c>
      <c r="N74" s="25">
        <v>0</v>
      </c>
    </row>
    <row r="75" spans="1:14" x14ac:dyDescent="0.25">
      <c r="A75" s="80"/>
      <c r="B75" s="100"/>
      <c r="C75" s="23"/>
      <c r="D75" s="31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1:14" x14ac:dyDescent="0.25">
      <c r="A76" s="80"/>
      <c r="B76" s="100"/>
      <c r="C76" s="24" t="s">
        <v>69</v>
      </c>
      <c r="D76" s="33">
        <f>SUM(D70:D75)</f>
        <v>143827752.25</v>
      </c>
      <c r="E76" s="33">
        <f t="shared" ref="E76:N76" si="12">SUM(E70:E75)</f>
        <v>110300707.00000001</v>
      </c>
      <c r="F76" s="33">
        <f t="shared" si="12"/>
        <v>33527045.25</v>
      </c>
      <c r="G76" s="33">
        <f t="shared" si="12"/>
        <v>93844552.629999995</v>
      </c>
      <c r="H76" s="33">
        <f t="shared" si="12"/>
        <v>93844552.629999995</v>
      </c>
      <c r="I76" s="33">
        <f t="shared" si="12"/>
        <v>0</v>
      </c>
      <c r="J76" s="33">
        <f t="shared" si="12"/>
        <v>49983199.620000005</v>
      </c>
      <c r="K76" s="33">
        <f t="shared" si="12"/>
        <v>13691188.32</v>
      </c>
      <c r="L76" s="33">
        <f t="shared" si="12"/>
        <v>5058280.8600000003</v>
      </c>
      <c r="M76" s="33">
        <f t="shared" si="12"/>
        <v>8632907.4600000009</v>
      </c>
      <c r="N76" s="33">
        <f t="shared" si="12"/>
        <v>0</v>
      </c>
    </row>
    <row r="77" spans="1:14" x14ac:dyDescent="0.25">
      <c r="A77" s="80">
        <v>11</v>
      </c>
      <c r="B77" s="100" t="s">
        <v>266</v>
      </c>
      <c r="C77" s="18" t="s">
        <v>272</v>
      </c>
      <c r="D77" s="31">
        <v>33126577.359999999</v>
      </c>
      <c r="E77" s="25">
        <v>33116396.289999999</v>
      </c>
      <c r="F77" s="25">
        <v>10181.07</v>
      </c>
      <c r="G77" s="25">
        <v>0</v>
      </c>
      <c r="H77" s="25">
        <v>0</v>
      </c>
      <c r="I77" s="25">
        <v>0</v>
      </c>
      <c r="J77" s="25">
        <v>33126577.359999999</v>
      </c>
      <c r="K77" s="25">
        <v>5587502.7000000002</v>
      </c>
      <c r="L77" s="25">
        <v>0</v>
      </c>
      <c r="M77" s="25">
        <v>5587502.7000000002</v>
      </c>
      <c r="N77" s="25">
        <v>0</v>
      </c>
    </row>
    <row r="78" spans="1:14" x14ac:dyDescent="0.25">
      <c r="A78" s="80"/>
      <c r="B78" s="100"/>
      <c r="C78" s="22" t="s">
        <v>71</v>
      </c>
      <c r="D78" s="31">
        <v>18091549.140000001</v>
      </c>
      <c r="E78" s="35">
        <v>10482275.390000001</v>
      </c>
      <c r="F78" s="35">
        <v>7609273.75</v>
      </c>
      <c r="G78" s="35">
        <v>1913369.86</v>
      </c>
      <c r="H78" s="35">
        <v>677459.58</v>
      </c>
      <c r="I78" s="35">
        <v>1235910.28</v>
      </c>
      <c r="J78" s="35">
        <v>16178179.279999999</v>
      </c>
      <c r="K78" s="35">
        <v>7675893.7199999997</v>
      </c>
      <c r="L78" s="35">
        <v>110829.5</v>
      </c>
      <c r="M78" s="35">
        <v>2741968.83</v>
      </c>
      <c r="N78" s="35">
        <v>4823095.3899999997</v>
      </c>
    </row>
    <row r="79" spans="1:14" x14ac:dyDescent="0.25">
      <c r="A79" s="80"/>
      <c r="B79" s="100"/>
      <c r="C79" s="22" t="s">
        <v>73</v>
      </c>
      <c r="D79" s="31">
        <v>2704841.32</v>
      </c>
      <c r="E79" s="35">
        <v>727574.55</v>
      </c>
      <c r="F79" s="25">
        <v>1977266.77</v>
      </c>
      <c r="G79" s="25">
        <v>234286.5</v>
      </c>
      <c r="H79" s="25">
        <v>166950</v>
      </c>
      <c r="I79" s="25">
        <v>67336.5</v>
      </c>
      <c r="J79" s="25">
        <v>2470554.8199999998</v>
      </c>
      <c r="K79" s="25">
        <v>685389</v>
      </c>
      <c r="L79" s="35">
        <v>316560</v>
      </c>
      <c r="M79" s="25">
        <v>27129</v>
      </c>
      <c r="N79" s="25">
        <v>341700</v>
      </c>
    </row>
    <row r="80" spans="1:14" x14ac:dyDescent="0.25">
      <c r="A80" s="80"/>
      <c r="B80" s="100"/>
      <c r="C80" s="22" t="s">
        <v>273</v>
      </c>
      <c r="D80" s="36">
        <v>0</v>
      </c>
      <c r="E80" s="72"/>
      <c r="F80" s="72"/>
      <c r="G80" s="72">
        <v>0</v>
      </c>
      <c r="H80" s="72"/>
      <c r="I80" s="72"/>
      <c r="J80" s="72">
        <v>0</v>
      </c>
      <c r="K80" s="72">
        <v>0</v>
      </c>
      <c r="L80" s="72"/>
      <c r="M80" s="72"/>
      <c r="N80" s="72"/>
    </row>
    <row r="81" spans="1:14" x14ac:dyDescent="0.25">
      <c r="A81" s="80"/>
      <c r="B81" s="100"/>
      <c r="C81" s="22" t="s">
        <v>55</v>
      </c>
      <c r="D81" s="31">
        <v>77059080.120000005</v>
      </c>
      <c r="E81" s="25">
        <v>70952725.409999996</v>
      </c>
      <c r="F81" s="25">
        <v>6106354.71</v>
      </c>
      <c r="G81" s="25">
        <v>0</v>
      </c>
      <c r="H81" s="25">
        <v>0</v>
      </c>
      <c r="I81" s="25">
        <v>0</v>
      </c>
      <c r="J81" s="25">
        <v>77059080.120000005</v>
      </c>
      <c r="K81" s="25">
        <v>2853152.76</v>
      </c>
      <c r="L81" s="35">
        <v>0</v>
      </c>
      <c r="M81" s="25">
        <v>1577668</v>
      </c>
      <c r="N81" s="25">
        <v>1275484.76</v>
      </c>
    </row>
    <row r="82" spans="1:14" x14ac:dyDescent="0.25">
      <c r="A82" s="80"/>
      <c r="B82" s="100"/>
      <c r="C82" s="23"/>
      <c r="D82" s="31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 x14ac:dyDescent="0.25">
      <c r="A83" s="80"/>
      <c r="B83" s="100"/>
      <c r="C83" s="24" t="s">
        <v>69</v>
      </c>
      <c r="D83" s="33">
        <f>SUM(D77:D82)</f>
        <v>130982047.94</v>
      </c>
      <c r="E83" s="33">
        <f t="shared" ref="E83:N83" si="13">SUM(E77:E82)</f>
        <v>115278971.63999999</v>
      </c>
      <c r="F83" s="33">
        <f t="shared" si="13"/>
        <v>15703076.300000001</v>
      </c>
      <c r="G83" s="33">
        <f t="shared" si="13"/>
        <v>2147656.3600000003</v>
      </c>
      <c r="H83" s="33">
        <f t="shared" si="13"/>
        <v>844409.58</v>
      </c>
      <c r="I83" s="33">
        <f t="shared" si="13"/>
        <v>1303246.78</v>
      </c>
      <c r="J83" s="33">
        <f t="shared" si="13"/>
        <v>128834391.58000001</v>
      </c>
      <c r="K83" s="33">
        <f t="shared" si="13"/>
        <v>16801938.18</v>
      </c>
      <c r="L83" s="33">
        <f t="shared" si="13"/>
        <v>427389.5</v>
      </c>
      <c r="M83" s="33">
        <f t="shared" si="13"/>
        <v>9934268.5300000012</v>
      </c>
      <c r="N83" s="33">
        <f t="shared" si="13"/>
        <v>6440280.1499999994</v>
      </c>
    </row>
    <row r="84" spans="1:14" x14ac:dyDescent="0.25">
      <c r="A84" s="80">
        <v>12</v>
      </c>
      <c r="B84" s="100" t="s">
        <v>267</v>
      </c>
      <c r="C84" s="18" t="s">
        <v>272</v>
      </c>
      <c r="D84" s="31">
        <v>563632330.54999995</v>
      </c>
      <c r="E84" s="25">
        <v>563631149.97000003</v>
      </c>
      <c r="F84" s="25">
        <v>1180.58</v>
      </c>
      <c r="G84" s="25">
        <v>0</v>
      </c>
      <c r="H84" s="25">
        <v>0</v>
      </c>
      <c r="I84" s="25">
        <v>0</v>
      </c>
      <c r="J84" s="25">
        <v>563632330.54999995</v>
      </c>
      <c r="K84" s="25">
        <v>3121421.5</v>
      </c>
      <c r="L84" s="25">
        <v>0</v>
      </c>
      <c r="M84" s="25">
        <v>3121421.5</v>
      </c>
      <c r="N84" s="25">
        <v>0</v>
      </c>
    </row>
    <row r="85" spans="1:14" x14ac:dyDescent="0.25">
      <c r="A85" s="80"/>
      <c r="B85" s="100"/>
      <c r="C85" s="22" t="s">
        <v>71</v>
      </c>
      <c r="D85" s="31">
        <v>128368372.8</v>
      </c>
      <c r="E85" s="35">
        <v>125893639.39</v>
      </c>
      <c r="F85" s="35">
        <v>2474733.41</v>
      </c>
      <c r="G85" s="35">
        <v>30862266.18</v>
      </c>
      <c r="H85" s="35">
        <v>25612904.41</v>
      </c>
      <c r="I85" s="35">
        <v>5249361.7699999996</v>
      </c>
      <c r="J85" s="35">
        <v>97506106.620000005</v>
      </c>
      <c r="K85" s="35">
        <v>15775867.640000001</v>
      </c>
      <c r="L85" s="35">
        <v>19450</v>
      </c>
      <c r="M85" s="35">
        <v>14684218.289999999</v>
      </c>
      <c r="N85" s="35">
        <v>1072199.3500000001</v>
      </c>
    </row>
    <row r="86" spans="1:14" x14ac:dyDescent="0.25">
      <c r="A86" s="80"/>
      <c r="B86" s="100"/>
      <c r="C86" s="22" t="s">
        <v>73</v>
      </c>
      <c r="D86" s="31">
        <v>49183107.390000001</v>
      </c>
      <c r="E86" s="25">
        <v>46980255.380000003</v>
      </c>
      <c r="F86" s="25">
        <v>2202852.0099999998</v>
      </c>
      <c r="G86" s="25">
        <v>20713106.02</v>
      </c>
      <c r="H86" s="25">
        <v>19760766.760000002</v>
      </c>
      <c r="I86" s="25">
        <v>952339.26</v>
      </c>
      <c r="J86" s="25">
        <v>28470001.370000001</v>
      </c>
      <c r="K86" s="25">
        <v>1268735</v>
      </c>
      <c r="L86" s="25">
        <v>0</v>
      </c>
      <c r="M86" s="25">
        <v>1189595</v>
      </c>
      <c r="N86" s="25">
        <v>79140</v>
      </c>
    </row>
    <row r="87" spans="1:14" x14ac:dyDescent="0.25">
      <c r="A87" s="80"/>
      <c r="B87" s="100"/>
      <c r="C87" s="22" t="s">
        <v>273</v>
      </c>
      <c r="D87" s="31">
        <v>0</v>
      </c>
      <c r="E87" s="32"/>
      <c r="F87" s="32"/>
      <c r="G87" s="32">
        <v>0</v>
      </c>
      <c r="H87" s="32"/>
      <c r="I87" s="32"/>
      <c r="J87" s="32">
        <v>0</v>
      </c>
      <c r="K87" s="32">
        <v>0</v>
      </c>
      <c r="L87" s="32"/>
      <c r="M87" s="32"/>
      <c r="N87" s="32"/>
    </row>
    <row r="88" spans="1:14" x14ac:dyDescent="0.25">
      <c r="A88" s="80"/>
      <c r="B88" s="100"/>
      <c r="C88" s="22" t="s">
        <v>55</v>
      </c>
      <c r="D88" s="31">
        <v>52410826.170000002</v>
      </c>
      <c r="E88" s="25">
        <v>52205092.149999999</v>
      </c>
      <c r="F88" s="25">
        <v>205734.02</v>
      </c>
      <c r="G88" s="25">
        <v>583121.93999999994</v>
      </c>
      <c r="H88" s="25">
        <v>0</v>
      </c>
      <c r="I88" s="25">
        <v>583121.93999999994</v>
      </c>
      <c r="J88" s="25">
        <v>51827704.229999997</v>
      </c>
      <c r="K88" s="25">
        <v>1452896</v>
      </c>
      <c r="L88" s="25">
        <v>0</v>
      </c>
      <c r="M88" s="25">
        <v>1452896</v>
      </c>
      <c r="N88" s="25">
        <v>0</v>
      </c>
    </row>
    <row r="89" spans="1:14" x14ac:dyDescent="0.25">
      <c r="A89" s="80"/>
      <c r="B89" s="100"/>
      <c r="C89" s="23"/>
      <c r="D89" s="31"/>
      <c r="E89" s="25"/>
      <c r="F89" s="25"/>
      <c r="G89" s="25"/>
      <c r="H89" s="25"/>
      <c r="I89" s="25"/>
      <c r="J89" s="25"/>
      <c r="K89" s="25"/>
      <c r="L89" s="25"/>
      <c r="M89" s="25"/>
      <c r="N89" s="76"/>
    </row>
    <row r="90" spans="1:14" x14ac:dyDescent="0.25">
      <c r="A90" s="80"/>
      <c r="B90" s="100"/>
      <c r="C90" s="24" t="s">
        <v>69</v>
      </c>
      <c r="D90" s="33">
        <f>SUM(D84:D89)</f>
        <v>793594636.90999985</v>
      </c>
      <c r="E90" s="33">
        <f t="shared" ref="E90:N90" si="14">SUM(E84:E89)</f>
        <v>788710136.88999999</v>
      </c>
      <c r="F90" s="33">
        <f t="shared" si="14"/>
        <v>4884500.0199999996</v>
      </c>
      <c r="G90" s="33">
        <f t="shared" si="14"/>
        <v>52158494.140000001</v>
      </c>
      <c r="H90" s="33">
        <f t="shared" si="14"/>
        <v>45373671.170000002</v>
      </c>
      <c r="I90" s="33">
        <f t="shared" si="14"/>
        <v>6784822.9699999988</v>
      </c>
      <c r="J90" s="33">
        <f t="shared" si="14"/>
        <v>741436142.76999998</v>
      </c>
      <c r="K90" s="33">
        <f t="shared" si="14"/>
        <v>21618920.140000001</v>
      </c>
      <c r="L90" s="33">
        <f t="shared" si="14"/>
        <v>19450</v>
      </c>
      <c r="M90" s="33">
        <f t="shared" si="14"/>
        <v>20448130.789999999</v>
      </c>
      <c r="N90" s="33">
        <f t="shared" si="14"/>
        <v>1151339.3500000001</v>
      </c>
    </row>
    <row r="91" spans="1:14" x14ac:dyDescent="0.25">
      <c r="A91" s="80">
        <v>13</v>
      </c>
      <c r="B91" s="100" t="s">
        <v>268</v>
      </c>
      <c r="C91" s="18" t="s">
        <v>272</v>
      </c>
      <c r="D91" s="31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</row>
    <row r="92" spans="1:14" x14ac:dyDescent="0.25">
      <c r="A92" s="80"/>
      <c r="B92" s="100"/>
      <c r="C92" s="22" t="s">
        <v>71</v>
      </c>
      <c r="D92" s="31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</row>
    <row r="93" spans="1:14" x14ac:dyDescent="0.25">
      <c r="A93" s="80"/>
      <c r="B93" s="100"/>
      <c r="C93" s="22" t="s">
        <v>73</v>
      </c>
      <c r="D93" s="31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</row>
    <row r="94" spans="1:14" x14ac:dyDescent="0.25">
      <c r="A94" s="80"/>
      <c r="B94" s="100"/>
      <c r="C94" s="22" t="s">
        <v>273</v>
      </c>
      <c r="D94" s="31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</row>
    <row r="95" spans="1:14" x14ac:dyDescent="0.25">
      <c r="A95" s="80"/>
      <c r="B95" s="100"/>
      <c r="C95" s="22" t="s">
        <v>55</v>
      </c>
      <c r="D95" s="31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</row>
    <row r="96" spans="1:14" x14ac:dyDescent="0.25">
      <c r="A96" s="80"/>
      <c r="B96" s="100"/>
      <c r="C96" s="23"/>
      <c r="D96" s="31"/>
      <c r="E96" s="35"/>
      <c r="F96" s="38"/>
      <c r="G96" s="38"/>
      <c r="H96" s="38"/>
      <c r="I96" s="38"/>
      <c r="J96" s="35"/>
      <c r="K96" s="38"/>
      <c r="L96" s="38"/>
      <c r="M96" s="38"/>
      <c r="N96" s="38"/>
    </row>
    <row r="97" spans="1:14" x14ac:dyDescent="0.25">
      <c r="A97" s="80"/>
      <c r="B97" s="100"/>
      <c r="C97" s="24" t="s">
        <v>69</v>
      </c>
      <c r="D97" s="33">
        <f>SUM(D91:D96)</f>
        <v>0</v>
      </c>
      <c r="E97" s="33">
        <f t="shared" ref="E97:N97" si="15">SUM(E91:E96)</f>
        <v>0</v>
      </c>
      <c r="F97" s="33">
        <f t="shared" si="15"/>
        <v>0</v>
      </c>
      <c r="G97" s="33">
        <f t="shared" si="15"/>
        <v>0</v>
      </c>
      <c r="H97" s="33">
        <f t="shared" si="15"/>
        <v>0</v>
      </c>
      <c r="I97" s="33">
        <f t="shared" si="15"/>
        <v>0</v>
      </c>
      <c r="J97" s="33">
        <f t="shared" si="15"/>
        <v>0</v>
      </c>
      <c r="K97" s="33">
        <f t="shared" si="15"/>
        <v>0</v>
      </c>
      <c r="L97" s="33">
        <f t="shared" si="15"/>
        <v>0</v>
      </c>
      <c r="M97" s="33">
        <f t="shared" si="15"/>
        <v>0</v>
      </c>
      <c r="N97" s="33">
        <f t="shared" si="15"/>
        <v>0</v>
      </c>
    </row>
    <row r="98" spans="1:14" x14ac:dyDescent="0.25">
      <c r="A98" s="80">
        <v>14</v>
      </c>
      <c r="B98" s="100" t="s">
        <v>270</v>
      </c>
      <c r="C98" s="18" t="s">
        <v>272</v>
      </c>
      <c r="D98" s="31">
        <v>13571609.060000001</v>
      </c>
      <c r="E98" s="35">
        <v>13549026.710000001</v>
      </c>
      <c r="F98" s="35">
        <v>22582.35</v>
      </c>
      <c r="G98" s="35">
        <v>350648.16</v>
      </c>
      <c r="H98" s="35">
        <v>347952.18</v>
      </c>
      <c r="I98" s="35">
        <v>2695.98</v>
      </c>
      <c r="J98" s="35">
        <v>13220960.9</v>
      </c>
      <c r="K98" s="42">
        <v>5373847.8099999996</v>
      </c>
      <c r="L98" s="35">
        <v>0</v>
      </c>
      <c r="M98" s="35">
        <v>5373847.8099999996</v>
      </c>
      <c r="N98" s="35">
        <v>0</v>
      </c>
    </row>
    <row r="99" spans="1:14" x14ac:dyDescent="0.25">
      <c r="A99" s="80"/>
      <c r="B99" s="100"/>
      <c r="C99" s="22" t="s">
        <v>71</v>
      </c>
      <c r="D99" s="31">
        <v>98420896.379999995</v>
      </c>
      <c r="E99" s="35">
        <v>94804712.400000006</v>
      </c>
      <c r="F99" s="35">
        <v>3616183.98</v>
      </c>
      <c r="G99" s="35">
        <v>28589207.289999999</v>
      </c>
      <c r="H99" s="35">
        <v>26988354.100000001</v>
      </c>
      <c r="I99" s="35">
        <v>1600853.19</v>
      </c>
      <c r="J99" s="35">
        <v>69831689.090000004</v>
      </c>
      <c r="K99" s="28">
        <v>18904528.719999999</v>
      </c>
      <c r="L99" s="35">
        <v>736094.75</v>
      </c>
      <c r="M99" s="35">
        <v>16002705.789999999</v>
      </c>
      <c r="N99" s="35">
        <v>2165728.1800000002</v>
      </c>
    </row>
    <row r="100" spans="1:14" x14ac:dyDescent="0.25">
      <c r="A100" s="80"/>
      <c r="B100" s="100"/>
      <c r="C100" s="22" t="s">
        <v>73</v>
      </c>
      <c r="D100" s="31">
        <v>44740690.439999998</v>
      </c>
      <c r="E100" s="35">
        <v>43887519.810000002</v>
      </c>
      <c r="F100" s="35">
        <v>853170.63</v>
      </c>
      <c r="G100" s="35">
        <v>27478829.719999999</v>
      </c>
      <c r="H100" s="35">
        <v>26835197.719999999</v>
      </c>
      <c r="I100" s="35">
        <v>643632</v>
      </c>
      <c r="J100" s="35">
        <v>17261860.719999999</v>
      </c>
      <c r="K100" s="28">
        <v>371892.98</v>
      </c>
      <c r="L100" s="35">
        <v>0</v>
      </c>
      <c r="M100" s="35">
        <v>292752.98</v>
      </c>
      <c r="N100" s="35">
        <v>79140</v>
      </c>
    </row>
    <row r="101" spans="1:14" x14ac:dyDescent="0.25">
      <c r="A101" s="80"/>
      <c r="B101" s="100"/>
      <c r="C101" s="22" t="s">
        <v>273</v>
      </c>
      <c r="D101" s="31">
        <v>0</v>
      </c>
      <c r="E101" s="32"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</row>
    <row r="102" spans="1:14" x14ac:dyDescent="0.25">
      <c r="A102" s="80"/>
      <c r="B102" s="100"/>
      <c r="C102" s="22" t="s">
        <v>55</v>
      </c>
      <c r="D102" s="31">
        <v>120210494.12</v>
      </c>
      <c r="E102" s="35">
        <v>119561393.36</v>
      </c>
      <c r="F102" s="35">
        <v>649100.76</v>
      </c>
      <c r="G102" s="35">
        <v>21120807.82</v>
      </c>
      <c r="H102" s="35">
        <v>0</v>
      </c>
      <c r="I102" s="35">
        <v>21120807.82</v>
      </c>
      <c r="J102" s="35">
        <v>99089686.299999997</v>
      </c>
      <c r="K102" s="28">
        <v>3400898</v>
      </c>
      <c r="L102" s="35">
        <v>0</v>
      </c>
      <c r="M102" s="35">
        <v>3400898</v>
      </c>
      <c r="N102" s="35">
        <v>0</v>
      </c>
    </row>
    <row r="103" spans="1:14" x14ac:dyDescent="0.25">
      <c r="A103" s="80"/>
      <c r="B103" s="100"/>
      <c r="C103" s="26"/>
      <c r="D103" s="33"/>
      <c r="E103" s="44"/>
      <c r="F103" s="44"/>
      <c r="G103" s="44"/>
      <c r="H103" s="44"/>
      <c r="I103" s="44"/>
      <c r="J103" s="44"/>
      <c r="K103" s="38"/>
      <c r="L103" s="44"/>
      <c r="M103" s="44"/>
      <c r="N103" s="44"/>
    </row>
    <row r="104" spans="1:14" x14ac:dyDescent="0.25">
      <c r="A104" s="80"/>
      <c r="B104" s="100"/>
      <c r="C104" s="24" t="s">
        <v>69</v>
      </c>
      <c r="D104" s="33">
        <f>SUM(D98:D103)</f>
        <v>276943690</v>
      </c>
      <c r="E104" s="33">
        <f t="shared" ref="E104:N104" si="16">SUM(E98:E103)</f>
        <v>271802652.28000003</v>
      </c>
      <c r="F104" s="33">
        <f t="shared" si="16"/>
        <v>5141037.72</v>
      </c>
      <c r="G104" s="123">
        <f t="shared" si="16"/>
        <v>77539492.99000001</v>
      </c>
      <c r="H104" s="123">
        <f t="shared" si="16"/>
        <v>54171504</v>
      </c>
      <c r="I104" s="123">
        <f t="shared" si="16"/>
        <v>23367988.990000002</v>
      </c>
      <c r="J104" s="33">
        <f t="shared" si="16"/>
        <v>199404197.00999999</v>
      </c>
      <c r="K104" s="33">
        <f t="shared" si="16"/>
        <v>28051167.509999998</v>
      </c>
      <c r="L104" s="33">
        <f t="shared" si="16"/>
        <v>736094.75</v>
      </c>
      <c r="M104" s="33">
        <f t="shared" si="16"/>
        <v>25070204.579999998</v>
      </c>
      <c r="N104" s="33">
        <f t="shared" si="16"/>
        <v>2244868.1800000002</v>
      </c>
    </row>
    <row r="105" spans="1:14" x14ac:dyDescent="0.25">
      <c r="A105" s="80">
        <v>15</v>
      </c>
      <c r="B105" s="97" t="s">
        <v>271</v>
      </c>
      <c r="C105" s="18" t="s">
        <v>272</v>
      </c>
      <c r="D105" s="122">
        <f>E105+F105</f>
        <v>40131779.869999997</v>
      </c>
      <c r="E105" s="35">
        <v>40131779.869999997</v>
      </c>
      <c r="F105" s="35">
        <v>0</v>
      </c>
      <c r="G105" s="35">
        <v>0</v>
      </c>
      <c r="H105" s="35">
        <v>0</v>
      </c>
      <c r="I105" s="35">
        <v>0</v>
      </c>
      <c r="J105" s="35">
        <v>40131780</v>
      </c>
      <c r="K105" s="42">
        <f>L105+M105+N105</f>
        <v>210104.09999999998</v>
      </c>
      <c r="L105" s="35">
        <v>0</v>
      </c>
      <c r="M105" s="35">
        <v>153087.79999999999</v>
      </c>
      <c r="N105" s="35">
        <v>57016.3</v>
      </c>
    </row>
    <row r="106" spans="1:14" x14ac:dyDescent="0.25">
      <c r="A106" s="80"/>
      <c r="B106" s="98"/>
      <c r="C106" s="22" t="s">
        <v>71</v>
      </c>
      <c r="D106" s="122">
        <f t="shared" ref="D106:D109" si="17">E106+F106</f>
        <v>17400435.98</v>
      </c>
      <c r="E106" s="35">
        <v>16363605.4</v>
      </c>
      <c r="F106" s="35">
        <v>1036830.58</v>
      </c>
      <c r="G106" s="35">
        <v>68191</v>
      </c>
      <c r="H106" s="35">
        <v>0</v>
      </c>
      <c r="I106" s="35">
        <v>68191</v>
      </c>
      <c r="J106" s="35">
        <v>17332245</v>
      </c>
      <c r="K106" s="42">
        <f t="shared" ref="K106:K109" si="18">L106+M106+N106</f>
        <v>3198720.15</v>
      </c>
      <c r="L106" s="35">
        <v>907560.56</v>
      </c>
      <c r="M106" s="35">
        <v>2213474.58</v>
      </c>
      <c r="N106" s="35">
        <v>77685.009999999995</v>
      </c>
    </row>
    <row r="107" spans="1:14" x14ac:dyDescent="0.25">
      <c r="A107" s="80"/>
      <c r="B107" s="98"/>
      <c r="C107" s="22" t="s">
        <v>73</v>
      </c>
      <c r="D107" s="122">
        <f t="shared" si="17"/>
        <v>16668991.76</v>
      </c>
      <c r="E107" s="35">
        <v>16668991.76</v>
      </c>
      <c r="F107" s="35">
        <v>0</v>
      </c>
      <c r="G107" s="35">
        <v>0</v>
      </c>
      <c r="H107" s="35">
        <v>0</v>
      </c>
      <c r="I107" s="35">
        <v>0</v>
      </c>
      <c r="J107" s="35">
        <v>16668992</v>
      </c>
      <c r="K107" s="42">
        <f t="shared" si="18"/>
        <v>204.82</v>
      </c>
      <c r="L107" s="35">
        <v>0</v>
      </c>
      <c r="M107" s="35">
        <v>0</v>
      </c>
      <c r="N107" s="35">
        <v>204.82</v>
      </c>
    </row>
    <row r="108" spans="1:14" x14ac:dyDescent="0.25">
      <c r="A108" s="80"/>
      <c r="B108" s="98"/>
      <c r="C108" s="22" t="s">
        <v>273</v>
      </c>
      <c r="D108" s="122">
        <f t="shared" si="17"/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42">
        <f t="shared" si="18"/>
        <v>0</v>
      </c>
      <c r="L108" s="35">
        <v>0</v>
      </c>
      <c r="M108" s="35">
        <v>0</v>
      </c>
      <c r="N108" s="35">
        <v>0</v>
      </c>
    </row>
    <row r="109" spans="1:14" x14ac:dyDescent="0.25">
      <c r="A109" s="80"/>
      <c r="B109" s="98"/>
      <c r="C109" s="22" t="s">
        <v>55</v>
      </c>
      <c r="D109" s="122">
        <f t="shared" si="17"/>
        <v>13203279.74</v>
      </c>
      <c r="E109" s="35">
        <v>13203279.74</v>
      </c>
      <c r="F109" s="35">
        <v>0</v>
      </c>
      <c r="G109" s="35">
        <v>0</v>
      </c>
      <c r="H109" s="35">
        <v>0</v>
      </c>
      <c r="I109" s="35">
        <v>0</v>
      </c>
      <c r="J109" s="35">
        <v>13203280</v>
      </c>
      <c r="K109" s="42">
        <f t="shared" si="18"/>
        <v>777726</v>
      </c>
      <c r="L109" s="35">
        <v>0</v>
      </c>
      <c r="M109" s="35">
        <v>777726</v>
      </c>
      <c r="N109" s="35">
        <v>0</v>
      </c>
    </row>
    <row r="110" spans="1:14" x14ac:dyDescent="0.25">
      <c r="A110" s="80"/>
      <c r="B110" s="98"/>
      <c r="C110" s="26"/>
      <c r="D110" s="123"/>
      <c r="E110" s="44"/>
      <c r="F110" s="44"/>
      <c r="G110" s="44"/>
      <c r="H110" s="44"/>
      <c r="I110" s="44"/>
      <c r="J110" s="44"/>
      <c r="K110" s="38"/>
      <c r="L110" s="44"/>
      <c r="M110" s="44"/>
      <c r="N110" s="44"/>
    </row>
    <row r="111" spans="1:14" x14ac:dyDescent="0.25">
      <c r="A111" s="80"/>
      <c r="B111" s="99"/>
      <c r="C111" s="24" t="s">
        <v>69</v>
      </c>
      <c r="D111" s="123">
        <f>SUM(D105:D110)</f>
        <v>87404487.349999994</v>
      </c>
      <c r="E111" s="33">
        <f>SUM(E105:E110)</f>
        <v>86367656.769999996</v>
      </c>
      <c r="F111" s="33">
        <f t="shared" ref="F111:N111" si="19">SUM(F105:F110)</f>
        <v>1036830.58</v>
      </c>
      <c r="G111" s="33">
        <f t="shared" si="19"/>
        <v>68191</v>
      </c>
      <c r="H111" s="33">
        <f t="shared" si="19"/>
        <v>0</v>
      </c>
      <c r="I111" s="33">
        <f t="shared" si="19"/>
        <v>68191</v>
      </c>
      <c r="J111" s="33">
        <f t="shared" si="19"/>
        <v>87336297</v>
      </c>
      <c r="K111" s="123">
        <f t="shared" si="19"/>
        <v>4186755.07</v>
      </c>
      <c r="L111" s="123">
        <f t="shared" si="19"/>
        <v>907560.56</v>
      </c>
      <c r="M111" s="123">
        <f t="shared" si="19"/>
        <v>3144288.38</v>
      </c>
      <c r="N111" s="123">
        <f t="shared" si="19"/>
        <v>134906.13</v>
      </c>
    </row>
    <row r="112" spans="1:14" x14ac:dyDescent="0.25">
      <c r="A112" s="80">
        <v>16</v>
      </c>
      <c r="B112" s="97" t="s">
        <v>282</v>
      </c>
      <c r="C112" s="18" t="s">
        <v>272</v>
      </c>
      <c r="D112" s="31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</row>
    <row r="113" spans="1:14" x14ac:dyDescent="0.25">
      <c r="A113" s="80"/>
      <c r="B113" s="98"/>
      <c r="C113" s="22" t="s">
        <v>71</v>
      </c>
      <c r="D113" s="31">
        <v>32995612.239999998</v>
      </c>
      <c r="E113" s="35">
        <v>32995612.239999998</v>
      </c>
      <c r="F113" s="35">
        <v>0</v>
      </c>
      <c r="G113" s="35">
        <v>494677.72</v>
      </c>
      <c r="H113" s="35">
        <v>0</v>
      </c>
      <c r="I113" s="35">
        <v>494677.72</v>
      </c>
      <c r="J113" s="35">
        <v>32500934.52</v>
      </c>
      <c r="K113" s="28">
        <v>0</v>
      </c>
      <c r="L113" s="28">
        <v>0</v>
      </c>
      <c r="M113" s="28">
        <v>0</v>
      </c>
      <c r="N113" s="28">
        <v>0</v>
      </c>
    </row>
    <row r="114" spans="1:14" x14ac:dyDescent="0.25">
      <c r="A114" s="80"/>
      <c r="B114" s="98"/>
      <c r="C114" s="22" t="s">
        <v>73</v>
      </c>
      <c r="D114" s="31">
        <v>94308.81</v>
      </c>
      <c r="E114" s="35">
        <v>94308.81</v>
      </c>
      <c r="F114" s="35">
        <v>0</v>
      </c>
      <c r="G114" s="35">
        <v>0</v>
      </c>
      <c r="H114" s="35">
        <v>0</v>
      </c>
      <c r="I114" s="35">
        <v>0</v>
      </c>
      <c r="J114" s="35">
        <v>94308.81</v>
      </c>
      <c r="K114" s="28">
        <v>0</v>
      </c>
      <c r="L114" s="28">
        <v>0</v>
      </c>
      <c r="M114" s="28">
        <v>0</v>
      </c>
      <c r="N114" s="28">
        <v>0</v>
      </c>
    </row>
    <row r="115" spans="1:14" x14ac:dyDescent="0.25">
      <c r="A115" s="80"/>
      <c r="B115" s="98"/>
      <c r="C115" s="22" t="s">
        <v>273</v>
      </c>
      <c r="D115" s="31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</row>
    <row r="116" spans="1:14" x14ac:dyDescent="0.25">
      <c r="A116" s="80"/>
      <c r="B116" s="98"/>
      <c r="C116" s="22" t="s">
        <v>55</v>
      </c>
      <c r="D116" s="31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</row>
    <row r="117" spans="1:14" x14ac:dyDescent="0.25">
      <c r="A117" s="80"/>
      <c r="B117" s="98"/>
      <c r="C117" s="26"/>
      <c r="D117" s="33"/>
      <c r="E117" s="44"/>
      <c r="F117" s="44"/>
      <c r="G117" s="44"/>
      <c r="H117" s="44"/>
      <c r="I117" s="44"/>
      <c r="J117" s="44"/>
      <c r="K117" s="38"/>
      <c r="L117" s="44"/>
      <c r="M117" s="44"/>
      <c r="N117" s="44"/>
    </row>
    <row r="118" spans="1:14" x14ac:dyDescent="0.25">
      <c r="A118" s="80"/>
      <c r="B118" s="99"/>
      <c r="C118" s="24" t="s">
        <v>69</v>
      </c>
      <c r="D118" s="33">
        <f>SUM(D112:D117)</f>
        <v>33089921.049999997</v>
      </c>
      <c r="E118" s="33">
        <f t="shared" ref="E118:N118" si="20">SUM(E112:E117)</f>
        <v>33089921.049999997</v>
      </c>
      <c r="F118" s="33">
        <f t="shared" si="20"/>
        <v>0</v>
      </c>
      <c r="G118" s="33">
        <f t="shared" si="20"/>
        <v>494677.72</v>
      </c>
      <c r="H118" s="33">
        <f t="shared" si="20"/>
        <v>0</v>
      </c>
      <c r="I118" s="33">
        <f t="shared" si="20"/>
        <v>494677.72</v>
      </c>
      <c r="J118" s="33">
        <f t="shared" si="20"/>
        <v>32595243.329999998</v>
      </c>
      <c r="K118" s="33">
        <f t="shared" si="20"/>
        <v>0</v>
      </c>
      <c r="L118" s="33">
        <f t="shared" si="20"/>
        <v>0</v>
      </c>
      <c r="M118" s="33">
        <f t="shared" si="20"/>
        <v>0</v>
      </c>
      <c r="N118" s="33">
        <f t="shared" si="20"/>
        <v>0</v>
      </c>
    </row>
    <row r="119" spans="1:14" x14ac:dyDescent="0.25">
      <c r="A119" s="80">
        <v>17</v>
      </c>
      <c r="B119" s="97" t="s">
        <v>283</v>
      </c>
      <c r="C119" s="18" t="s">
        <v>272</v>
      </c>
      <c r="D119" s="31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</row>
    <row r="120" spans="1:14" x14ac:dyDescent="0.25">
      <c r="A120" s="80"/>
      <c r="B120" s="98"/>
      <c r="C120" s="22" t="s">
        <v>71</v>
      </c>
      <c r="D120" s="31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</row>
    <row r="121" spans="1:14" x14ac:dyDescent="0.25">
      <c r="A121" s="80"/>
      <c r="B121" s="98"/>
      <c r="C121" s="22" t="s">
        <v>73</v>
      </c>
      <c r="D121" s="31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</row>
    <row r="122" spans="1:14" x14ac:dyDescent="0.25">
      <c r="A122" s="80"/>
      <c r="B122" s="98"/>
      <c r="C122" s="22" t="s">
        <v>273</v>
      </c>
      <c r="D122" s="31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</row>
    <row r="123" spans="1:14" x14ac:dyDescent="0.25">
      <c r="A123" s="80"/>
      <c r="B123" s="98"/>
      <c r="C123" s="22" t="s">
        <v>55</v>
      </c>
      <c r="D123" s="31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</row>
    <row r="124" spans="1:14" x14ac:dyDescent="0.25">
      <c r="A124" s="80"/>
      <c r="B124" s="98"/>
      <c r="C124" s="26"/>
      <c r="D124" s="33"/>
      <c r="E124" s="44"/>
      <c r="F124" s="44"/>
      <c r="G124" s="44"/>
      <c r="H124" s="44"/>
      <c r="I124" s="44"/>
      <c r="J124" s="44"/>
      <c r="K124" s="38"/>
      <c r="L124" s="44"/>
      <c r="M124" s="44"/>
      <c r="N124" s="44"/>
    </row>
    <row r="125" spans="1:14" x14ac:dyDescent="0.25">
      <c r="A125" s="80"/>
      <c r="B125" s="99"/>
      <c r="C125" s="24" t="s">
        <v>69</v>
      </c>
      <c r="D125" s="33">
        <f>SUM(D119:D124)</f>
        <v>0</v>
      </c>
      <c r="E125" s="33">
        <f t="shared" ref="E125:N125" si="21">SUM(E119:E124)</f>
        <v>0</v>
      </c>
      <c r="F125" s="33">
        <f t="shared" si="21"/>
        <v>0</v>
      </c>
      <c r="G125" s="33">
        <f t="shared" si="21"/>
        <v>0</v>
      </c>
      <c r="H125" s="33">
        <f t="shared" si="21"/>
        <v>0</v>
      </c>
      <c r="I125" s="33">
        <f t="shared" si="21"/>
        <v>0</v>
      </c>
      <c r="J125" s="33">
        <f t="shared" si="21"/>
        <v>0</v>
      </c>
      <c r="K125" s="33">
        <f t="shared" si="21"/>
        <v>0</v>
      </c>
      <c r="L125" s="33">
        <f t="shared" si="21"/>
        <v>0</v>
      </c>
      <c r="M125" s="33">
        <f t="shared" si="21"/>
        <v>0</v>
      </c>
      <c r="N125" s="33">
        <f t="shared" si="21"/>
        <v>0</v>
      </c>
    </row>
    <row r="126" spans="1:14" x14ac:dyDescent="0.25">
      <c r="A126" s="76"/>
      <c r="B126" s="46"/>
      <c r="C126" s="4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</row>
    <row r="127" spans="1:14" x14ac:dyDescent="0.25">
      <c r="A127" s="47"/>
      <c r="B127" s="48"/>
      <c r="C127" s="49" t="s">
        <v>274</v>
      </c>
      <c r="D127" s="50">
        <f>D13+D20+D27+D34+D41+D48+D55+D62+D69+D76+D83+D90+D97+D104+D111+D118+D125</f>
        <v>3961889970.0700002</v>
      </c>
      <c r="E127" s="50">
        <f t="shared" ref="E127:N127" si="22">E13+E20+E27+E34+E41+E48+E55+E62+E69+E76+E83+E90+E97+E104+E111+E118+E125</f>
        <v>3854342589.3600006</v>
      </c>
      <c r="F127" s="50">
        <f t="shared" si="22"/>
        <v>107547380.71999998</v>
      </c>
      <c r="G127" s="50">
        <f t="shared" si="22"/>
        <v>479657488.85000002</v>
      </c>
      <c r="H127" s="50">
        <f t="shared" si="22"/>
        <v>380050498.13999999</v>
      </c>
      <c r="I127" s="50">
        <f t="shared" si="22"/>
        <v>99606990.710000008</v>
      </c>
      <c r="J127" s="50">
        <f t="shared" si="22"/>
        <v>3482232481.8699999</v>
      </c>
      <c r="K127" s="50">
        <f t="shared" si="22"/>
        <v>490313876.57999986</v>
      </c>
      <c r="L127" s="50">
        <f t="shared" si="22"/>
        <v>118894546.70999999</v>
      </c>
      <c r="M127" s="50">
        <f t="shared" si="22"/>
        <v>347913743.76999998</v>
      </c>
      <c r="N127" s="50">
        <f t="shared" si="22"/>
        <v>23505586.099999998</v>
      </c>
    </row>
    <row r="128" spans="1:14" x14ac:dyDescent="0.25"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</row>
  </sheetData>
  <mergeCells count="52">
    <mergeCell ref="A77:A83"/>
    <mergeCell ref="B77:B83"/>
    <mergeCell ref="A84:A90"/>
    <mergeCell ref="B84:B90"/>
    <mergeCell ref="A112:A118"/>
    <mergeCell ref="B112:B118"/>
    <mergeCell ref="A91:A97"/>
    <mergeCell ref="B91:B97"/>
    <mergeCell ref="A98:A104"/>
    <mergeCell ref="B98:B104"/>
    <mergeCell ref="A105:A111"/>
    <mergeCell ref="B105:B111"/>
    <mergeCell ref="A56:A62"/>
    <mergeCell ref="B56:B62"/>
    <mergeCell ref="A63:A69"/>
    <mergeCell ref="B63:B69"/>
    <mergeCell ref="A70:A76"/>
    <mergeCell ref="B70:B76"/>
    <mergeCell ref="A35:A41"/>
    <mergeCell ref="B35:B41"/>
    <mergeCell ref="A42:A48"/>
    <mergeCell ref="B42:B48"/>
    <mergeCell ref="A49:A55"/>
    <mergeCell ref="B49:B55"/>
    <mergeCell ref="A14:A20"/>
    <mergeCell ref="B14:B20"/>
    <mergeCell ref="A21:A27"/>
    <mergeCell ref="B21:B27"/>
    <mergeCell ref="A28:A34"/>
    <mergeCell ref="B28:B34"/>
    <mergeCell ref="F4:F5"/>
    <mergeCell ref="H4:H5"/>
    <mergeCell ref="I4:I5"/>
    <mergeCell ref="M4:N4"/>
    <mergeCell ref="A7:A13"/>
    <mergeCell ref="B7:B13"/>
    <mergeCell ref="A119:A125"/>
    <mergeCell ref="B119:B125"/>
    <mergeCell ref="A1:M2"/>
    <mergeCell ref="N1:N2"/>
    <mergeCell ref="A3:A6"/>
    <mergeCell ref="B3:B6"/>
    <mergeCell ref="C3:C5"/>
    <mergeCell ref="D3:D5"/>
    <mergeCell ref="E3:F3"/>
    <mergeCell ref="G3:G5"/>
    <mergeCell ref="H3:I3"/>
    <mergeCell ref="J3:J5"/>
    <mergeCell ref="K3:K5"/>
    <mergeCell ref="L3:L5"/>
    <mergeCell ref="M3:N3"/>
    <mergeCell ref="E4:E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P12" sqref="P12"/>
    </sheetView>
  </sheetViews>
  <sheetFormatPr defaultRowHeight="15" x14ac:dyDescent="0.25"/>
  <cols>
    <col min="1" max="1" width="26.42578125" customWidth="1"/>
  </cols>
  <sheetData>
    <row r="1" spans="1:13" ht="29.25" customHeight="1" x14ac:dyDescent="0.25">
      <c r="A1" s="101" t="s">
        <v>256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5.75" thickBot="1" x14ac:dyDescent="0.3"/>
    <row r="3" spans="1:13" ht="15.75" thickBot="1" x14ac:dyDescent="0.3">
      <c r="A3" s="105" t="s">
        <v>19</v>
      </c>
      <c r="B3" s="108" t="s">
        <v>20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1:13" ht="15.75" thickBot="1" x14ac:dyDescent="0.3">
      <c r="A4" s="106"/>
      <c r="B4" s="108" t="s">
        <v>21</v>
      </c>
      <c r="C4" s="109"/>
      <c r="D4" s="110"/>
      <c r="E4" s="108" t="s">
        <v>22</v>
      </c>
      <c r="F4" s="109"/>
      <c r="G4" s="110"/>
      <c r="H4" s="108" t="s">
        <v>23</v>
      </c>
      <c r="I4" s="109"/>
      <c r="J4" s="110"/>
      <c r="K4" s="108" t="s">
        <v>22</v>
      </c>
      <c r="L4" s="109"/>
      <c r="M4" s="110"/>
    </row>
    <row r="5" spans="1:13" ht="15.75" thickBot="1" x14ac:dyDescent="0.3">
      <c r="A5" s="106"/>
      <c r="B5" s="108" t="s">
        <v>24</v>
      </c>
      <c r="C5" s="109"/>
      <c r="D5" s="110"/>
      <c r="E5" s="108" t="s">
        <v>25</v>
      </c>
      <c r="F5" s="109"/>
      <c r="G5" s="110"/>
      <c r="H5" s="108" t="s">
        <v>24</v>
      </c>
      <c r="I5" s="109"/>
      <c r="J5" s="110"/>
      <c r="K5" s="108" t="s">
        <v>25</v>
      </c>
      <c r="L5" s="109"/>
      <c r="M5" s="110"/>
    </row>
    <row r="6" spans="1:13" ht="64.5" thickBot="1" x14ac:dyDescent="0.3">
      <c r="A6" s="107"/>
      <c r="B6" s="3" t="s">
        <v>26</v>
      </c>
      <c r="C6" s="3" t="s">
        <v>27</v>
      </c>
      <c r="D6" s="3" t="s">
        <v>28</v>
      </c>
      <c r="E6" s="3" t="s">
        <v>26</v>
      </c>
      <c r="F6" s="3" t="s">
        <v>27</v>
      </c>
      <c r="G6" s="3" t="s">
        <v>28</v>
      </c>
      <c r="H6" s="3" t="s">
        <v>26</v>
      </c>
      <c r="I6" s="3" t="s">
        <v>27</v>
      </c>
      <c r="J6" s="3" t="s">
        <v>28</v>
      </c>
      <c r="K6" s="3" t="s">
        <v>26</v>
      </c>
      <c r="L6" s="3" t="s">
        <v>27</v>
      </c>
      <c r="M6" s="3" t="s">
        <v>28</v>
      </c>
    </row>
    <row r="7" spans="1:13" ht="25.5" x14ac:dyDescent="0.25">
      <c r="A7" s="4" t="s">
        <v>29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</row>
    <row r="8" spans="1:13" ht="15.75" thickBot="1" x14ac:dyDescent="0.3">
      <c r="A8" s="1" t="s">
        <v>30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</row>
    <row r="9" spans="1:13" ht="26.25" thickBot="1" x14ac:dyDescent="0.3">
      <c r="A9" s="1" t="s">
        <v>31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6.25" thickBot="1" x14ac:dyDescent="0.3">
      <c r="A10" s="1" t="s">
        <v>32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6.25" thickBot="1" x14ac:dyDescent="0.3">
      <c r="A11" s="1" t="s">
        <v>33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39" thickBot="1" x14ac:dyDescent="0.3">
      <c r="A12" s="1" t="s">
        <v>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6.25" thickBot="1" x14ac:dyDescent="0.3">
      <c r="A13" s="1" t="s">
        <v>35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6.25" thickBot="1" x14ac:dyDescent="0.3">
      <c r="A14" s="1" t="s">
        <v>36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6.25" thickBot="1" x14ac:dyDescent="0.3">
      <c r="A15" s="5" t="s">
        <v>37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6.25" thickBot="1" x14ac:dyDescent="0.3">
      <c r="A16" s="1" t="s">
        <v>38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6.25" thickBot="1" x14ac:dyDescent="0.3">
      <c r="A17" s="1" t="s">
        <v>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6.25" thickBot="1" x14ac:dyDescent="0.3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6.25" thickBot="1" x14ac:dyDescent="0.3">
      <c r="A19" s="1" t="s">
        <v>41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6.25" thickBot="1" x14ac:dyDescent="0.3">
      <c r="A20" s="1" t="s">
        <v>42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39" thickBot="1" x14ac:dyDescent="0.3">
      <c r="A21" s="1" t="s">
        <v>43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51.75" thickBot="1" x14ac:dyDescent="0.3">
      <c r="A22" s="1" t="s">
        <v>44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6.25" thickBot="1" x14ac:dyDescent="0.3">
      <c r="A23" s="1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26.25" thickBot="1" x14ac:dyDescent="0.3">
      <c r="A24" s="5" t="s">
        <v>46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51.75" thickBot="1" x14ac:dyDescent="0.3">
      <c r="A25" s="1" t="s">
        <v>47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39" thickBot="1" x14ac:dyDescent="0.3">
      <c r="A26" s="1" t="s">
        <v>48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39" thickBot="1" x14ac:dyDescent="0.3">
      <c r="A27" s="1" t="s">
        <v>49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39" thickBot="1" x14ac:dyDescent="0.3">
      <c r="A28" s="1" t="s">
        <v>50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51.75" thickBot="1" x14ac:dyDescent="0.3">
      <c r="A29" s="1" t="s">
        <v>51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39" thickBot="1" x14ac:dyDescent="0.3">
      <c r="A30" s="1" t="s">
        <v>52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51.75" thickBot="1" x14ac:dyDescent="0.3">
      <c r="A31" s="1" t="s">
        <v>53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26.25" thickBot="1" x14ac:dyDescent="0.3">
      <c r="A32" s="1" t="s">
        <v>54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25.5" x14ac:dyDescent="0.25">
      <c r="A33" s="4" t="s">
        <v>55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</row>
    <row r="34" spans="1:13" ht="15.75" thickBot="1" x14ac:dyDescent="0.3">
      <c r="A34" s="1" t="s">
        <v>56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x14ac:dyDescent="0.25">
      <c r="A35" s="6" t="s">
        <v>57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3" ht="51.75" thickBot="1" x14ac:dyDescent="0.3">
      <c r="A36" s="1" t="s">
        <v>58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ht="51.75" thickBot="1" x14ac:dyDescent="0.3">
      <c r="A37" s="1" t="s">
        <v>59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39" thickBot="1" x14ac:dyDescent="0.3">
      <c r="A38" s="5" t="s">
        <v>60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02.75" thickBot="1" x14ac:dyDescent="0.3">
      <c r="A39" s="1" t="s">
        <v>61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64.5" thickBot="1" x14ac:dyDescent="0.3">
      <c r="A40" s="1" t="s">
        <v>62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51.75" thickBot="1" x14ac:dyDescent="0.3">
      <c r="A41" s="1" t="s">
        <v>63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77.25" thickBot="1" x14ac:dyDescent="0.3">
      <c r="A42" s="1" t="s">
        <v>64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64.5" thickBot="1" x14ac:dyDescent="0.3">
      <c r="A43" s="1" t="s">
        <v>65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5.75" thickBot="1" x14ac:dyDescent="0.3">
      <c r="A44" s="1" t="s">
        <v>18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</sheetData>
  <mergeCells count="47">
    <mergeCell ref="A3:A6"/>
    <mergeCell ref="B3:M3"/>
    <mergeCell ref="B4:D4"/>
    <mergeCell ref="E4:G4"/>
    <mergeCell ref="H4:J4"/>
    <mergeCell ref="K4:M4"/>
    <mergeCell ref="B5:D5"/>
    <mergeCell ref="E5:G5"/>
    <mergeCell ref="H5:J5"/>
    <mergeCell ref="K5:M5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K33:K34"/>
    <mergeCell ref="L33:L34"/>
    <mergeCell ref="M33:M34"/>
    <mergeCell ref="B33:B34"/>
    <mergeCell ref="C33:C34"/>
    <mergeCell ref="D33:D34"/>
    <mergeCell ref="E33:E34"/>
    <mergeCell ref="F33:F34"/>
    <mergeCell ref="G33:G34"/>
    <mergeCell ref="A1:M1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E35:E36"/>
    <mergeCell ref="F35:F36"/>
    <mergeCell ref="G35:G36"/>
    <mergeCell ref="H33:H34"/>
    <mergeCell ref="I33:I34"/>
    <mergeCell ref="J33:J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zoomScale="70" zoomScaleNormal="70" workbookViewId="0">
      <selection activeCell="A5" sqref="A5"/>
    </sheetView>
  </sheetViews>
  <sheetFormatPr defaultRowHeight="15" x14ac:dyDescent="0.25"/>
  <cols>
    <col min="1" max="1" width="20.42578125" customWidth="1"/>
  </cols>
  <sheetData>
    <row r="1" spans="1:10" ht="39.75" customHeight="1" x14ac:dyDescent="0.25">
      <c r="A1" s="111" t="s">
        <v>75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7.25" customHeight="1" thickBot="1" x14ac:dyDescent="0.3">
      <c r="A2" s="112" t="s">
        <v>76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5.75" thickBot="1" x14ac:dyDescent="0.3">
      <c r="A3" s="105" t="s">
        <v>19</v>
      </c>
      <c r="B3" s="108" t="s">
        <v>66</v>
      </c>
      <c r="C3" s="109"/>
      <c r="D3" s="110"/>
      <c r="E3" s="108" t="s">
        <v>67</v>
      </c>
      <c r="F3" s="109"/>
      <c r="G3" s="110"/>
      <c r="H3" s="108" t="s">
        <v>68</v>
      </c>
      <c r="I3" s="109"/>
      <c r="J3" s="110"/>
    </row>
    <row r="4" spans="1:10" ht="64.5" thickBot="1" x14ac:dyDescent="0.3">
      <c r="A4" s="107"/>
      <c r="B4" s="3" t="s">
        <v>26</v>
      </c>
      <c r="C4" s="3" t="s">
        <v>27</v>
      </c>
      <c r="D4" s="3" t="s">
        <v>28</v>
      </c>
      <c r="E4" s="3" t="s">
        <v>26</v>
      </c>
      <c r="F4" s="3" t="s">
        <v>27</v>
      </c>
      <c r="G4" s="3" t="s">
        <v>28</v>
      </c>
      <c r="H4" s="3" t="s">
        <v>26</v>
      </c>
      <c r="I4" s="3" t="s">
        <v>27</v>
      </c>
      <c r="J4" s="3" t="s">
        <v>28</v>
      </c>
    </row>
    <row r="5" spans="1:10" ht="25.5" customHeight="1" x14ac:dyDescent="0.25">
      <c r="A5" s="4" t="s">
        <v>29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 ht="15" customHeight="1" x14ac:dyDescent="0.25">
      <c r="A6" s="6" t="s">
        <v>69</v>
      </c>
      <c r="B6" s="113"/>
      <c r="C6" s="113"/>
      <c r="D6" s="113"/>
      <c r="E6" s="113"/>
      <c r="F6" s="113"/>
      <c r="G6" s="113"/>
      <c r="H6" s="113"/>
      <c r="I6" s="113"/>
      <c r="J6" s="113"/>
    </row>
    <row r="7" spans="1:10" ht="15.75" customHeight="1" thickBot="1" x14ac:dyDescent="0.3">
      <c r="A7" s="1" t="s">
        <v>57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0" ht="26.25" customHeight="1" thickBot="1" x14ac:dyDescent="0.3">
      <c r="A8" s="1" t="s">
        <v>70</v>
      </c>
      <c r="B8" s="2"/>
      <c r="C8" s="2"/>
      <c r="D8" s="2"/>
      <c r="E8" s="2"/>
      <c r="F8" s="2"/>
      <c r="G8" s="2"/>
      <c r="H8" s="2"/>
      <c r="I8" s="2"/>
      <c r="J8" s="2"/>
    </row>
    <row r="9" spans="1:10" ht="39" thickBot="1" x14ac:dyDescent="0.3">
      <c r="A9" s="1" t="s">
        <v>32</v>
      </c>
      <c r="B9" s="2"/>
      <c r="C9" s="2"/>
      <c r="D9" s="2"/>
      <c r="E9" s="2"/>
      <c r="F9" s="2"/>
      <c r="G9" s="2"/>
      <c r="H9" s="2"/>
      <c r="I9" s="2"/>
      <c r="J9" s="2"/>
    </row>
    <row r="10" spans="1:10" ht="26.25" customHeight="1" thickBot="1" x14ac:dyDescent="0.3">
      <c r="A10" s="1" t="s">
        <v>33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39" thickBot="1" x14ac:dyDescent="0.3">
      <c r="A11" s="1" t="s">
        <v>34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ht="39" thickBot="1" x14ac:dyDescent="0.3">
      <c r="A12" s="1" t="s">
        <v>35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ht="26.25" customHeight="1" thickBot="1" x14ac:dyDescent="0.3">
      <c r="A13" s="1" t="s">
        <v>36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ht="25.5" customHeight="1" x14ac:dyDescent="0.25">
      <c r="A14" s="4" t="s">
        <v>71</v>
      </c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0" ht="15.75" customHeight="1" thickBot="1" x14ac:dyDescent="0.3">
      <c r="A15" s="1" t="s">
        <v>72</v>
      </c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0" ht="39" thickBot="1" x14ac:dyDescent="0.3">
      <c r="A16" s="1" t="s">
        <v>38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ht="39" thickBot="1" x14ac:dyDescent="0.3">
      <c r="A17" s="1" t="s">
        <v>39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39" thickBot="1" x14ac:dyDescent="0.3">
      <c r="A18" s="1" t="s">
        <v>40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ht="26.25" customHeight="1" thickBot="1" x14ac:dyDescent="0.3">
      <c r="A19" s="1" t="s">
        <v>41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ht="39" thickBot="1" x14ac:dyDescent="0.3">
      <c r="A20" s="1" t="s">
        <v>42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ht="39" customHeight="1" thickBot="1" x14ac:dyDescent="0.3">
      <c r="A21" s="1" t="s">
        <v>43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64.5" thickBot="1" x14ac:dyDescent="0.3">
      <c r="A22" s="1" t="s">
        <v>44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39" thickBot="1" x14ac:dyDescent="0.3">
      <c r="A23" s="1" t="s">
        <v>45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ht="25.5" customHeight="1" x14ac:dyDescent="0.25">
      <c r="A24" s="4" t="s">
        <v>73</v>
      </c>
      <c r="B24" s="103"/>
      <c r="C24" s="103"/>
      <c r="D24" s="103"/>
      <c r="E24" s="103"/>
      <c r="F24" s="103"/>
      <c r="G24" s="103"/>
      <c r="H24" s="103"/>
      <c r="I24" s="103"/>
      <c r="J24" s="103"/>
    </row>
    <row r="25" spans="1:10" ht="15.75" customHeight="1" thickBot="1" x14ac:dyDescent="0.3">
      <c r="A25" s="1" t="s">
        <v>72</v>
      </c>
      <c r="B25" s="104"/>
      <c r="C25" s="104"/>
      <c r="D25" s="104"/>
      <c r="E25" s="104"/>
      <c r="F25" s="104"/>
      <c r="G25" s="104"/>
      <c r="H25" s="104"/>
      <c r="I25" s="104"/>
      <c r="J25" s="104"/>
    </row>
    <row r="26" spans="1:10" ht="77.25" thickBot="1" x14ac:dyDescent="0.3">
      <c r="A26" s="1" t="s">
        <v>47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ht="51.75" thickBot="1" x14ac:dyDescent="0.3">
      <c r="A27" s="1" t="s">
        <v>48</v>
      </c>
      <c r="B27" s="2"/>
      <c r="C27" s="2"/>
      <c r="D27" s="2"/>
      <c r="E27" s="2"/>
      <c r="F27" s="2"/>
      <c r="G27" s="2"/>
      <c r="H27" s="2"/>
      <c r="I27" s="2"/>
      <c r="J27" s="2"/>
    </row>
    <row r="28" spans="1:10" ht="51.75" thickBot="1" x14ac:dyDescent="0.3">
      <c r="A28" s="1" t="s">
        <v>49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ht="51.75" customHeight="1" thickBot="1" x14ac:dyDescent="0.3">
      <c r="A29" s="1" t="s">
        <v>50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ht="64.5" thickBot="1" x14ac:dyDescent="0.3">
      <c r="A30" s="1" t="s">
        <v>51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39" thickBot="1" x14ac:dyDescent="0.3">
      <c r="A31" s="1" t="s">
        <v>52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ht="77.25" thickBot="1" x14ac:dyDescent="0.3">
      <c r="A32" s="1" t="s">
        <v>53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ht="39" thickBot="1" x14ac:dyDescent="0.3">
      <c r="A33" s="1" t="s">
        <v>54</v>
      </c>
      <c r="B33" s="2"/>
      <c r="C33" s="2"/>
      <c r="D33" s="2"/>
      <c r="E33" s="2"/>
      <c r="F33" s="2"/>
      <c r="G33" s="2"/>
      <c r="H33" s="2"/>
      <c r="I33" s="2"/>
      <c r="J33" s="2"/>
    </row>
    <row r="34" spans="1:10" ht="25.5" customHeight="1" x14ac:dyDescent="0.25">
      <c r="A34" s="4" t="s">
        <v>55</v>
      </c>
      <c r="B34" s="103"/>
      <c r="C34" s="103"/>
      <c r="D34" s="103"/>
      <c r="E34" s="103"/>
      <c r="F34" s="103"/>
      <c r="G34" s="103"/>
      <c r="H34" s="103"/>
      <c r="I34" s="103"/>
      <c r="J34" s="103"/>
    </row>
    <row r="35" spans="1:10" ht="15.75" customHeight="1" thickBot="1" x14ac:dyDescent="0.3">
      <c r="A35" s="1" t="s">
        <v>72</v>
      </c>
      <c r="B35" s="104"/>
      <c r="C35" s="104"/>
      <c r="D35" s="104"/>
      <c r="E35" s="104"/>
      <c r="F35" s="104"/>
      <c r="G35" s="104"/>
      <c r="H35" s="104"/>
      <c r="I35" s="104"/>
      <c r="J35" s="104"/>
    </row>
    <row r="36" spans="1:10" ht="64.5" thickBot="1" x14ac:dyDescent="0.3">
      <c r="A36" s="1" t="s">
        <v>58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ht="51.75" customHeight="1" thickBot="1" x14ac:dyDescent="0.3">
      <c r="A37" s="1" t="s">
        <v>59</v>
      </c>
      <c r="B37" s="7"/>
      <c r="C37" s="7"/>
      <c r="D37" s="7"/>
      <c r="E37" s="7"/>
      <c r="F37" s="7"/>
      <c r="G37" s="7"/>
      <c r="H37" s="7"/>
      <c r="I37" s="7"/>
      <c r="J37" s="7"/>
    </row>
    <row r="38" spans="1:10" ht="64.5" thickBot="1" x14ac:dyDescent="0.3">
      <c r="A38" s="1" t="s">
        <v>74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 ht="153.75" thickBot="1" x14ac:dyDescent="0.3">
      <c r="A39" s="1" t="s">
        <v>61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ht="77.25" thickBot="1" x14ac:dyDescent="0.3">
      <c r="A40" s="1" t="s">
        <v>62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ht="77.25" thickBot="1" x14ac:dyDescent="0.3">
      <c r="A41" s="1" t="s">
        <v>63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ht="115.5" thickBot="1" x14ac:dyDescent="0.3">
      <c r="A42" s="1" t="s">
        <v>64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ht="90" thickBot="1" x14ac:dyDescent="0.3">
      <c r="A43" s="1" t="s">
        <v>65</v>
      </c>
      <c r="B43" s="7"/>
      <c r="C43" s="7"/>
      <c r="D43" s="7"/>
      <c r="E43" s="7"/>
      <c r="F43" s="7"/>
      <c r="G43" s="7"/>
      <c r="H43" s="7"/>
      <c r="I43" s="7"/>
      <c r="J43" s="7"/>
    </row>
    <row r="44" spans="1:10" ht="15.75" customHeight="1" thickBot="1" x14ac:dyDescent="0.3">
      <c r="A44" s="1" t="s">
        <v>18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ht="15" customHeight="1" x14ac:dyDescent="0.25"/>
    <row r="46" spans="1:10" ht="15" customHeight="1" x14ac:dyDescent="0.25"/>
    <row r="47" spans="1:10" ht="15" customHeight="1" x14ac:dyDescent="0.25"/>
    <row r="48" spans="1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</sheetData>
  <mergeCells count="42">
    <mergeCell ref="A3:A4"/>
    <mergeCell ref="B3:D3"/>
    <mergeCell ref="E3:G3"/>
    <mergeCell ref="H3:J3"/>
    <mergeCell ref="B5:B7"/>
    <mergeCell ref="C5:C7"/>
    <mergeCell ref="D5:D7"/>
    <mergeCell ref="E5:E7"/>
    <mergeCell ref="F5:F7"/>
    <mergeCell ref="G5:G7"/>
    <mergeCell ref="I24:I25"/>
    <mergeCell ref="H5:H7"/>
    <mergeCell ref="I5:I7"/>
    <mergeCell ref="J5:J7"/>
    <mergeCell ref="B14:B15"/>
    <mergeCell ref="C14:C15"/>
    <mergeCell ref="D14:D15"/>
    <mergeCell ref="E14:E15"/>
    <mergeCell ref="F14:F15"/>
    <mergeCell ref="G14:G15"/>
    <mergeCell ref="H14:H15"/>
    <mergeCell ref="D24:D25"/>
    <mergeCell ref="E24:E25"/>
    <mergeCell ref="F24:F25"/>
    <mergeCell ref="G24:G25"/>
    <mergeCell ref="H24:H25"/>
    <mergeCell ref="A1:J1"/>
    <mergeCell ref="A2:J2"/>
    <mergeCell ref="J24:J2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I14:I15"/>
    <mergeCell ref="J14:J15"/>
    <mergeCell ref="B24:B25"/>
    <mergeCell ref="C24:C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85" zoomScaleNormal="85" workbookViewId="0">
      <selection sqref="A1:Y1"/>
    </sheetView>
  </sheetViews>
  <sheetFormatPr defaultRowHeight="15" x14ac:dyDescent="0.25"/>
  <sheetData>
    <row r="1" spans="1:25" ht="51" customHeight="1" x14ac:dyDescent="0.25">
      <c r="A1" s="114" t="s">
        <v>77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ht="15.75" thickBot="1" x14ac:dyDescent="0.3"/>
    <row r="3" spans="1:25" ht="15.75" thickBot="1" x14ac:dyDescent="0.3">
      <c r="A3" s="105" t="s">
        <v>19</v>
      </c>
      <c r="B3" s="115" t="s">
        <v>66</v>
      </c>
      <c r="C3" s="116"/>
      <c r="D3" s="116"/>
      <c r="E3" s="116"/>
      <c r="F3" s="116"/>
      <c r="G3" s="117"/>
      <c r="H3" s="108" t="s">
        <v>78</v>
      </c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10"/>
    </row>
    <row r="4" spans="1:25" ht="15.75" thickBot="1" x14ac:dyDescent="0.3">
      <c r="A4" s="106"/>
      <c r="B4" s="118"/>
      <c r="C4" s="119"/>
      <c r="D4" s="119"/>
      <c r="E4" s="119"/>
      <c r="F4" s="119"/>
      <c r="G4" s="120"/>
      <c r="H4" s="108" t="s">
        <v>79</v>
      </c>
      <c r="I4" s="109"/>
      <c r="J4" s="109"/>
      <c r="K4" s="109"/>
      <c r="L4" s="109"/>
      <c r="M4" s="110"/>
      <c r="N4" s="108" t="s">
        <v>80</v>
      </c>
      <c r="O4" s="109"/>
      <c r="P4" s="109"/>
      <c r="Q4" s="109"/>
      <c r="R4" s="109"/>
      <c r="S4" s="110"/>
      <c r="T4" s="108" t="s">
        <v>81</v>
      </c>
      <c r="U4" s="109"/>
      <c r="V4" s="109"/>
      <c r="W4" s="109"/>
      <c r="X4" s="109"/>
      <c r="Y4" s="110"/>
    </row>
    <row r="5" spans="1:25" ht="15.75" thickBot="1" x14ac:dyDescent="0.3">
      <c r="A5" s="106"/>
      <c r="B5" s="108" t="s">
        <v>24</v>
      </c>
      <c r="C5" s="109"/>
      <c r="D5" s="110"/>
      <c r="E5" s="108" t="s">
        <v>68</v>
      </c>
      <c r="F5" s="109"/>
      <c r="G5" s="110"/>
      <c r="H5" s="108" t="s">
        <v>24</v>
      </c>
      <c r="I5" s="109"/>
      <c r="J5" s="110"/>
      <c r="K5" s="108" t="s">
        <v>25</v>
      </c>
      <c r="L5" s="109"/>
      <c r="M5" s="110"/>
      <c r="N5" s="108" t="s">
        <v>24</v>
      </c>
      <c r="O5" s="109"/>
      <c r="P5" s="110"/>
      <c r="Q5" s="108" t="s">
        <v>25</v>
      </c>
      <c r="R5" s="109"/>
      <c r="S5" s="110"/>
      <c r="T5" s="108" t="s">
        <v>24</v>
      </c>
      <c r="U5" s="109"/>
      <c r="V5" s="110"/>
      <c r="W5" s="108" t="s">
        <v>25</v>
      </c>
      <c r="X5" s="109"/>
      <c r="Y5" s="110"/>
    </row>
    <row r="6" spans="1:25" ht="38.25" x14ac:dyDescent="0.25">
      <c r="A6" s="106"/>
      <c r="B6" s="8" t="s">
        <v>82</v>
      </c>
      <c r="C6" s="8" t="s">
        <v>85</v>
      </c>
      <c r="D6" s="8" t="s">
        <v>87</v>
      </c>
      <c r="E6" s="8" t="s">
        <v>82</v>
      </c>
      <c r="F6" s="8" t="s">
        <v>85</v>
      </c>
      <c r="G6" s="8" t="s">
        <v>87</v>
      </c>
      <c r="H6" s="8" t="s">
        <v>82</v>
      </c>
      <c r="I6" s="8" t="s">
        <v>85</v>
      </c>
      <c r="J6" s="8" t="s">
        <v>87</v>
      </c>
      <c r="K6" s="8" t="s">
        <v>82</v>
      </c>
      <c r="L6" s="8" t="s">
        <v>85</v>
      </c>
      <c r="M6" s="8" t="s">
        <v>87</v>
      </c>
      <c r="N6" s="8" t="s">
        <v>82</v>
      </c>
      <c r="O6" s="8" t="s">
        <v>85</v>
      </c>
      <c r="P6" s="8" t="s">
        <v>87</v>
      </c>
      <c r="Q6" s="8" t="s">
        <v>82</v>
      </c>
      <c r="R6" s="8" t="s">
        <v>85</v>
      </c>
      <c r="S6" s="8" t="s">
        <v>87</v>
      </c>
      <c r="T6" s="8" t="s">
        <v>82</v>
      </c>
      <c r="U6" s="8" t="s">
        <v>85</v>
      </c>
      <c r="V6" s="105" t="s">
        <v>90</v>
      </c>
      <c r="W6" s="8" t="s">
        <v>82</v>
      </c>
      <c r="X6" s="8" t="s">
        <v>85</v>
      </c>
      <c r="Y6" s="105" t="s">
        <v>90</v>
      </c>
    </row>
    <row r="7" spans="1:25" ht="51" x14ac:dyDescent="0.25">
      <c r="A7" s="106"/>
      <c r="B7" s="8" t="s">
        <v>83</v>
      </c>
      <c r="C7" s="8" t="s">
        <v>86</v>
      </c>
      <c r="D7" s="8" t="s">
        <v>88</v>
      </c>
      <c r="E7" s="8" t="s">
        <v>83</v>
      </c>
      <c r="F7" s="8" t="s">
        <v>86</v>
      </c>
      <c r="G7" s="8" t="s">
        <v>88</v>
      </c>
      <c r="H7" s="8" t="s">
        <v>83</v>
      </c>
      <c r="I7" s="8" t="s">
        <v>86</v>
      </c>
      <c r="J7" s="8" t="s">
        <v>88</v>
      </c>
      <c r="K7" s="8" t="s">
        <v>83</v>
      </c>
      <c r="L7" s="8" t="s">
        <v>86</v>
      </c>
      <c r="M7" s="8" t="s">
        <v>88</v>
      </c>
      <c r="N7" s="8" t="s">
        <v>83</v>
      </c>
      <c r="O7" s="8" t="s">
        <v>89</v>
      </c>
      <c r="P7" s="8" t="s">
        <v>88</v>
      </c>
      <c r="Q7" s="8" t="s">
        <v>83</v>
      </c>
      <c r="R7" s="8" t="s">
        <v>86</v>
      </c>
      <c r="S7" s="8" t="s">
        <v>88</v>
      </c>
      <c r="T7" s="8" t="s">
        <v>83</v>
      </c>
      <c r="U7" s="8" t="s">
        <v>86</v>
      </c>
      <c r="V7" s="106"/>
      <c r="W7" s="8" t="s">
        <v>83</v>
      </c>
      <c r="X7" s="8" t="s">
        <v>86</v>
      </c>
      <c r="Y7" s="106"/>
    </row>
    <row r="8" spans="1:25" ht="26.25" thickBot="1" x14ac:dyDescent="0.3">
      <c r="A8" s="107"/>
      <c r="B8" s="3" t="s">
        <v>84</v>
      </c>
      <c r="C8" s="9"/>
      <c r="D8" s="9"/>
      <c r="E8" s="3" t="s">
        <v>84</v>
      </c>
      <c r="F8" s="9"/>
      <c r="G8" s="9"/>
      <c r="H8" s="3" t="s">
        <v>84</v>
      </c>
      <c r="I8" s="9"/>
      <c r="J8" s="9"/>
      <c r="K8" s="3" t="s">
        <v>84</v>
      </c>
      <c r="L8" s="9"/>
      <c r="M8" s="9"/>
      <c r="N8" s="3" t="s">
        <v>84</v>
      </c>
      <c r="O8" s="9"/>
      <c r="P8" s="9"/>
      <c r="Q8" s="3" t="s">
        <v>84</v>
      </c>
      <c r="R8" s="9"/>
      <c r="S8" s="9"/>
      <c r="T8" s="3" t="s">
        <v>84</v>
      </c>
      <c r="U8" s="9"/>
      <c r="V8" s="107"/>
      <c r="W8" s="3" t="s">
        <v>84</v>
      </c>
      <c r="X8" s="9"/>
      <c r="Y8" s="107"/>
    </row>
    <row r="9" spans="1:25" ht="51" x14ac:dyDescent="0.25">
      <c r="A9" s="4" t="s">
        <v>29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</row>
    <row r="10" spans="1:25" ht="39" thickBot="1" x14ac:dyDescent="0.3">
      <c r="A10" s="1" t="s">
        <v>91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</row>
    <row r="11" spans="1:25" ht="64.5" thickBot="1" x14ac:dyDescent="0.3">
      <c r="A11" s="1" t="s">
        <v>92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77.25" thickBot="1" x14ac:dyDescent="0.3">
      <c r="A12" s="1" t="s">
        <v>93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64.5" thickBot="1" x14ac:dyDescent="0.3">
      <c r="A13" s="1" t="s">
        <v>33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02.75" thickBot="1" x14ac:dyDescent="0.3">
      <c r="A14" s="1" t="s">
        <v>34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90" thickBot="1" x14ac:dyDescent="0.3">
      <c r="A15" s="1" t="s">
        <v>35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77.25" thickBot="1" x14ac:dyDescent="0.3">
      <c r="A16" s="1" t="s">
        <v>36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51" x14ac:dyDescent="0.25">
      <c r="A17" s="4" t="s">
        <v>71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</row>
    <row r="18" spans="1:25" ht="39" thickBot="1" x14ac:dyDescent="0.3">
      <c r="A18" s="1" t="s">
        <v>72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</row>
    <row r="19" spans="1:25" ht="102.75" thickBot="1" x14ac:dyDescent="0.3">
      <c r="A19" s="1" t="s">
        <v>38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02.75" thickBot="1" x14ac:dyDescent="0.3">
      <c r="A20" s="1" t="s">
        <v>39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90" thickBot="1" x14ac:dyDescent="0.3">
      <c r="A21" s="1" t="s">
        <v>40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64.5" thickBot="1" x14ac:dyDescent="0.3">
      <c r="A22" s="1" t="s">
        <v>41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15.5" thickBot="1" x14ac:dyDescent="0.3">
      <c r="A23" s="1" t="s">
        <v>42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02.75" thickBot="1" x14ac:dyDescent="0.3">
      <c r="A24" s="1" t="s">
        <v>43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9.25" thickBot="1" x14ac:dyDescent="0.3">
      <c r="A25" s="1" t="s">
        <v>44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90" thickBot="1" x14ac:dyDescent="0.3">
      <c r="A26" s="1" t="s">
        <v>45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51" x14ac:dyDescent="0.25">
      <c r="A27" s="4" t="s">
        <v>73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</row>
    <row r="28" spans="1:25" ht="39" thickBot="1" x14ac:dyDescent="0.3">
      <c r="A28" s="1" t="s">
        <v>91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</row>
    <row r="29" spans="1:25" ht="166.5" thickBot="1" x14ac:dyDescent="0.3">
      <c r="A29" s="1" t="s">
        <v>47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8.25" thickBot="1" x14ac:dyDescent="0.3">
      <c r="A30" s="1" t="s">
        <v>48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41" thickBot="1" x14ac:dyDescent="0.3">
      <c r="A31" s="1" t="s">
        <v>49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28.25" thickBot="1" x14ac:dyDescent="0.3">
      <c r="A32" s="1" t="s">
        <v>50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3.75" thickBot="1" x14ac:dyDescent="0.3">
      <c r="A33" s="1" t="s">
        <v>51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02.75" thickBot="1" x14ac:dyDescent="0.3">
      <c r="A34" s="1" t="s">
        <v>52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66.5" thickBot="1" x14ac:dyDescent="0.3">
      <c r="A35" s="1" t="s">
        <v>53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77.25" thickBot="1" x14ac:dyDescent="0.3">
      <c r="A36" s="1" t="s">
        <v>54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51" x14ac:dyDescent="0.25">
      <c r="A37" s="4" t="s">
        <v>55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</row>
    <row r="38" spans="1:25" ht="39" thickBot="1" x14ac:dyDescent="0.3">
      <c r="A38" s="1" t="s">
        <v>72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</row>
    <row r="39" spans="1:25" ht="141" thickBot="1" x14ac:dyDescent="0.3">
      <c r="A39" s="1" t="s">
        <v>58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3.75" thickBot="1" x14ac:dyDescent="0.3">
      <c r="A40" s="1" t="s">
        <v>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02.75" thickBot="1" x14ac:dyDescent="0.3">
      <c r="A41" s="1" t="s">
        <v>60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319.5" thickBot="1" x14ac:dyDescent="0.3">
      <c r="A42" s="1" t="s">
        <v>61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79.25" thickBot="1" x14ac:dyDescent="0.3">
      <c r="A43" s="1" t="s">
        <v>62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66.5" thickBot="1" x14ac:dyDescent="0.3">
      <c r="A44" s="1" t="s">
        <v>63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217.5" thickBot="1" x14ac:dyDescent="0.3">
      <c r="A45" s="1" t="s">
        <v>64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92" thickBot="1" x14ac:dyDescent="0.3">
      <c r="A46" s="1" t="s">
        <v>65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.75" thickBot="1" x14ac:dyDescent="0.3">
      <c r="A47" s="1" t="s">
        <v>18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</sheetData>
  <mergeCells count="113">
    <mergeCell ref="N5:P5"/>
    <mergeCell ref="Q5:S5"/>
    <mergeCell ref="T5:V5"/>
    <mergeCell ref="W5:Y5"/>
    <mergeCell ref="V6:V8"/>
    <mergeCell ref="Y6:Y8"/>
    <mergeCell ref="A3:A8"/>
    <mergeCell ref="B3:G4"/>
    <mergeCell ref="H3:Y3"/>
    <mergeCell ref="H4:M4"/>
    <mergeCell ref="N4:S4"/>
    <mergeCell ref="T4:Y4"/>
    <mergeCell ref="B5:D5"/>
    <mergeCell ref="E5:G5"/>
    <mergeCell ref="H5:J5"/>
    <mergeCell ref="K5:M5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W17:W18"/>
    <mergeCell ref="X17:X18"/>
    <mergeCell ref="Y17:Y18"/>
    <mergeCell ref="N17:N18"/>
    <mergeCell ref="O17:O18"/>
    <mergeCell ref="P17:P18"/>
    <mergeCell ref="Q17:Q18"/>
    <mergeCell ref="R17:R18"/>
    <mergeCell ref="S17:S18"/>
    <mergeCell ref="B27:B28"/>
    <mergeCell ref="C27:C28"/>
    <mergeCell ref="D27:D28"/>
    <mergeCell ref="E27:E28"/>
    <mergeCell ref="F27:F28"/>
    <mergeCell ref="G27:G28"/>
    <mergeCell ref="T17:T18"/>
    <mergeCell ref="U17:U18"/>
    <mergeCell ref="V17:V18"/>
    <mergeCell ref="H17:H18"/>
    <mergeCell ref="I17:I18"/>
    <mergeCell ref="J17:J18"/>
    <mergeCell ref="K17:K18"/>
    <mergeCell ref="L17:L18"/>
    <mergeCell ref="M17:M18"/>
    <mergeCell ref="B17:B18"/>
    <mergeCell ref="C17:C18"/>
    <mergeCell ref="D17:D18"/>
    <mergeCell ref="E17:E18"/>
    <mergeCell ref="F17:F18"/>
    <mergeCell ref="G17:G18"/>
    <mergeCell ref="G37:G38"/>
    <mergeCell ref="T27:T28"/>
    <mergeCell ref="U27:U28"/>
    <mergeCell ref="V27:V28"/>
    <mergeCell ref="W27:W28"/>
    <mergeCell ref="X27:X28"/>
    <mergeCell ref="Y27:Y28"/>
    <mergeCell ref="N27:N28"/>
    <mergeCell ref="O27:O28"/>
    <mergeCell ref="P27:P28"/>
    <mergeCell ref="Q27:Q28"/>
    <mergeCell ref="R27:R28"/>
    <mergeCell ref="S27:S28"/>
    <mergeCell ref="H27:H28"/>
    <mergeCell ref="I27:I28"/>
    <mergeCell ref="J27:J28"/>
    <mergeCell ref="K27:K28"/>
    <mergeCell ref="L27:L28"/>
    <mergeCell ref="M27:M28"/>
    <mergeCell ref="A1:Y1"/>
    <mergeCell ref="T37:T38"/>
    <mergeCell ref="U37:U38"/>
    <mergeCell ref="V37:V38"/>
    <mergeCell ref="W37:W38"/>
    <mergeCell ref="X37:X38"/>
    <mergeCell ref="Y37:Y38"/>
    <mergeCell ref="N37:N38"/>
    <mergeCell ref="O37:O38"/>
    <mergeCell ref="P37:P38"/>
    <mergeCell ref="Q37:Q38"/>
    <mergeCell ref="R37:R38"/>
    <mergeCell ref="S37:S38"/>
    <mergeCell ref="H37:H38"/>
    <mergeCell ref="I37:I38"/>
    <mergeCell ref="J37:J38"/>
    <mergeCell ref="K37:K38"/>
    <mergeCell ref="L37:L38"/>
    <mergeCell ref="M37:M38"/>
    <mergeCell ref="B37:B38"/>
    <mergeCell ref="C37:C38"/>
    <mergeCell ref="D37:D38"/>
    <mergeCell ref="E37:E38"/>
    <mergeCell ref="F37:F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sqref="A1:L1"/>
    </sheetView>
  </sheetViews>
  <sheetFormatPr defaultRowHeight="15" x14ac:dyDescent="0.25"/>
  <sheetData>
    <row r="1" spans="1:12" ht="42" customHeight="1" thickBot="1" x14ac:dyDescent="0.3">
      <c r="A1" s="121" t="s">
        <v>94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47.25" customHeight="1" thickBot="1" x14ac:dyDescent="0.3">
      <c r="A2" s="105" t="s">
        <v>19</v>
      </c>
      <c r="B2" s="105" t="s">
        <v>0</v>
      </c>
      <c r="C2" s="108" t="s">
        <v>95</v>
      </c>
      <c r="D2" s="110"/>
      <c r="E2" s="105" t="s">
        <v>96</v>
      </c>
      <c r="F2" s="108" t="s">
        <v>95</v>
      </c>
      <c r="G2" s="110"/>
      <c r="H2" s="105" t="s">
        <v>97</v>
      </c>
      <c r="I2" s="105" t="s">
        <v>98</v>
      </c>
      <c r="J2" s="105" t="s">
        <v>99</v>
      </c>
      <c r="K2" s="108" t="s">
        <v>95</v>
      </c>
      <c r="L2" s="110"/>
    </row>
    <row r="3" spans="1:12" ht="75.75" customHeight="1" thickBot="1" x14ac:dyDescent="0.3">
      <c r="A3" s="106"/>
      <c r="B3" s="106"/>
      <c r="C3" s="105" t="s">
        <v>6</v>
      </c>
      <c r="D3" s="105" t="s">
        <v>100</v>
      </c>
      <c r="E3" s="106"/>
      <c r="F3" s="105" t="s">
        <v>101</v>
      </c>
      <c r="G3" s="105" t="s">
        <v>102</v>
      </c>
      <c r="H3" s="106"/>
      <c r="I3" s="106"/>
      <c r="J3" s="106"/>
      <c r="K3" s="108" t="s">
        <v>10</v>
      </c>
      <c r="L3" s="110"/>
    </row>
    <row r="4" spans="1:12" ht="77.25" thickBot="1" x14ac:dyDescent="0.3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3" t="s">
        <v>11</v>
      </c>
      <c r="L4" s="3" t="s">
        <v>12</v>
      </c>
    </row>
    <row r="5" spans="1:12" x14ac:dyDescent="0.25">
      <c r="A5" s="106"/>
      <c r="B5" s="8">
        <v>2</v>
      </c>
      <c r="C5" s="105">
        <v>3</v>
      </c>
      <c r="D5" s="105">
        <v>4</v>
      </c>
      <c r="E5" s="8">
        <v>5</v>
      </c>
      <c r="F5" s="105">
        <v>6</v>
      </c>
      <c r="G5" s="105">
        <v>7</v>
      </c>
      <c r="H5" s="8">
        <v>8</v>
      </c>
      <c r="I5" s="8">
        <v>9</v>
      </c>
      <c r="J5" s="105">
        <v>10</v>
      </c>
      <c r="K5" s="105">
        <v>11</v>
      </c>
      <c r="L5" s="105">
        <v>12</v>
      </c>
    </row>
    <row r="6" spans="1:12" ht="26.25" thickBot="1" x14ac:dyDescent="0.3">
      <c r="A6" s="107"/>
      <c r="B6" s="3" t="s">
        <v>103</v>
      </c>
      <c r="C6" s="107"/>
      <c r="D6" s="107"/>
      <c r="E6" s="3" t="s">
        <v>104</v>
      </c>
      <c r="F6" s="107"/>
      <c r="G6" s="107"/>
      <c r="H6" s="3" t="s">
        <v>105</v>
      </c>
      <c r="I6" s="3" t="s">
        <v>106</v>
      </c>
      <c r="J6" s="107"/>
      <c r="K6" s="107"/>
      <c r="L6" s="107"/>
    </row>
    <row r="7" spans="1:12" ht="51" x14ac:dyDescent="0.25">
      <c r="A7" s="4" t="s">
        <v>29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8" spans="1:12" ht="39" thickBot="1" x14ac:dyDescent="0.3">
      <c r="A8" s="1" t="s">
        <v>72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2" ht="51.75" thickBot="1" x14ac:dyDescent="0.3">
      <c r="A9" s="1" t="s">
        <v>107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77.25" thickBot="1" x14ac:dyDescent="0.3">
      <c r="A10" s="1" t="s">
        <v>32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28.25" thickBot="1" x14ac:dyDescent="0.3">
      <c r="A11" s="1" t="s">
        <v>108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02.75" thickBot="1" x14ac:dyDescent="0.3">
      <c r="A12" s="1" t="s">
        <v>109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90" thickBot="1" x14ac:dyDescent="0.3">
      <c r="A13" s="1" t="s">
        <v>35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64.5" thickBot="1" x14ac:dyDescent="0.3">
      <c r="A14" s="1" t="s">
        <v>110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51" x14ac:dyDescent="0.25">
      <c r="A15" s="4" t="s">
        <v>71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</row>
    <row r="16" spans="1:12" ht="39" thickBot="1" x14ac:dyDescent="0.3">
      <c r="A16" s="1" t="s">
        <v>72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</row>
    <row r="17" spans="1:12" ht="102.75" thickBot="1" x14ac:dyDescent="0.3">
      <c r="A17" s="1" t="s">
        <v>38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02.75" thickBot="1" x14ac:dyDescent="0.3">
      <c r="A18" s="1" t="s">
        <v>39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90" thickBot="1" x14ac:dyDescent="0.3">
      <c r="A19" s="1" t="s">
        <v>111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64.5" thickBot="1" x14ac:dyDescent="0.3">
      <c r="A20" s="1" t="s">
        <v>41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15.5" thickBot="1" x14ac:dyDescent="0.3">
      <c r="A21" s="1" t="s">
        <v>42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02.75" thickBot="1" x14ac:dyDescent="0.3">
      <c r="A22" s="1" t="s">
        <v>43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79.25" thickBot="1" x14ac:dyDescent="0.3">
      <c r="A23" s="1" t="s">
        <v>44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90" thickBot="1" x14ac:dyDescent="0.3">
      <c r="A24" s="1" t="s">
        <v>45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51" x14ac:dyDescent="0.25">
      <c r="A25" s="4" t="s">
        <v>73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</row>
    <row r="26" spans="1:12" ht="39" thickBot="1" x14ac:dyDescent="0.3">
      <c r="A26" s="1" t="s">
        <v>72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</row>
    <row r="27" spans="1:12" ht="166.5" thickBot="1" x14ac:dyDescent="0.3">
      <c r="A27" s="1" t="s">
        <v>47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28.25" thickBot="1" x14ac:dyDescent="0.3">
      <c r="A28" s="1" t="s">
        <v>48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41" thickBot="1" x14ac:dyDescent="0.3">
      <c r="A29" s="1" t="s">
        <v>49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28.25" thickBot="1" x14ac:dyDescent="0.3">
      <c r="A30" s="1" t="s">
        <v>50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3.75" thickBot="1" x14ac:dyDescent="0.3">
      <c r="A31" s="1" t="s">
        <v>51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02.75" thickBot="1" x14ac:dyDescent="0.3">
      <c r="A32" s="1" t="s">
        <v>52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66.5" thickBot="1" x14ac:dyDescent="0.3">
      <c r="A33" s="1" t="s">
        <v>53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77.25" thickBot="1" x14ac:dyDescent="0.3">
      <c r="A34" s="1" t="s">
        <v>54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51" x14ac:dyDescent="0.25">
      <c r="A35" s="4" t="s">
        <v>55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</row>
    <row r="36" spans="1:12" ht="39" thickBot="1" x14ac:dyDescent="0.3">
      <c r="A36" s="1" t="s">
        <v>72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7" spans="1:12" ht="306.75" thickBot="1" x14ac:dyDescent="0.3">
      <c r="A37" s="1" t="s">
        <v>112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53.75" thickBot="1" x14ac:dyDescent="0.3">
      <c r="A38" s="1" t="s">
        <v>59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141" thickBot="1" x14ac:dyDescent="0.3">
      <c r="A39" s="1" t="s">
        <v>74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319.5" thickBot="1" x14ac:dyDescent="0.3">
      <c r="A40" s="1" t="s">
        <v>113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79.25" thickBot="1" x14ac:dyDescent="0.3">
      <c r="A41" s="1" t="s">
        <v>62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66.5" thickBot="1" x14ac:dyDescent="0.3">
      <c r="A42" s="1" t="s">
        <v>63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17.5" thickBot="1" x14ac:dyDescent="0.3">
      <c r="A43" s="1" t="s">
        <v>64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92" thickBot="1" x14ac:dyDescent="0.3">
      <c r="A44" s="1" t="s">
        <v>65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ht="15.75" thickBot="1" x14ac:dyDescent="0.3">
      <c r="A45" s="5" t="s">
        <v>18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</sheetData>
  <mergeCells count="66">
    <mergeCell ref="A2:A6"/>
    <mergeCell ref="B2:B4"/>
    <mergeCell ref="C2:D2"/>
    <mergeCell ref="E2:E4"/>
    <mergeCell ref="F2:G2"/>
    <mergeCell ref="C5:C6"/>
    <mergeCell ref="D5:D6"/>
    <mergeCell ref="F5:F6"/>
    <mergeCell ref="G5:G6"/>
    <mergeCell ref="I2:I4"/>
    <mergeCell ref="J2:J4"/>
    <mergeCell ref="K2:L2"/>
    <mergeCell ref="C3:C4"/>
    <mergeCell ref="D3:D4"/>
    <mergeCell ref="F3:F4"/>
    <mergeCell ref="G3:G4"/>
    <mergeCell ref="K3:L3"/>
    <mergeCell ref="H2:H4"/>
    <mergeCell ref="J5:J6"/>
    <mergeCell ref="K5:K6"/>
    <mergeCell ref="L5:L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G15:G16"/>
    <mergeCell ref="K15:K16"/>
    <mergeCell ref="L15:L16"/>
    <mergeCell ref="B25:B26"/>
    <mergeCell ref="C25:C26"/>
    <mergeCell ref="D25:D26"/>
    <mergeCell ref="E25:E26"/>
    <mergeCell ref="F25:F26"/>
    <mergeCell ref="B15:B16"/>
    <mergeCell ref="C15:C16"/>
    <mergeCell ref="D15:D16"/>
    <mergeCell ref="E15:E16"/>
    <mergeCell ref="F15:F16"/>
    <mergeCell ref="A1:L1"/>
    <mergeCell ref="B35:B36"/>
    <mergeCell ref="C35:C36"/>
    <mergeCell ref="D35:D36"/>
    <mergeCell ref="E35:E36"/>
    <mergeCell ref="F35:F36"/>
    <mergeCell ref="G35:G36"/>
    <mergeCell ref="G25:G26"/>
    <mergeCell ref="H25:H26"/>
    <mergeCell ref="I25:I26"/>
    <mergeCell ref="J25:J26"/>
    <mergeCell ref="K25:K26"/>
    <mergeCell ref="L25:L26"/>
    <mergeCell ref="H15:H16"/>
    <mergeCell ref="I15:I16"/>
    <mergeCell ref="J15:J16"/>
    <mergeCell ref="H35:H36"/>
    <mergeCell ref="I35:I36"/>
    <mergeCell ref="J35:J36"/>
    <mergeCell ref="K35:K36"/>
    <mergeCell ref="L35:L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25" workbookViewId="0">
      <selection activeCell="C5" sqref="C5"/>
    </sheetView>
  </sheetViews>
  <sheetFormatPr defaultRowHeight="15" x14ac:dyDescent="0.25"/>
  <cols>
    <col min="2" max="4" width="28.7109375" customWidth="1"/>
  </cols>
  <sheetData>
    <row r="1" spans="1:4" ht="44.25" customHeight="1" x14ac:dyDescent="0.25">
      <c r="A1" s="114" t="s">
        <v>114</v>
      </c>
      <c r="B1" s="114"/>
      <c r="C1" s="114"/>
      <c r="D1" s="114"/>
    </row>
    <row r="2" spans="1:4" ht="15.75" thickBot="1" x14ac:dyDescent="0.3"/>
    <row r="3" spans="1:4" ht="15.75" thickBot="1" x14ac:dyDescent="0.3">
      <c r="A3" s="10">
        <v>1</v>
      </c>
      <c r="B3" s="11">
        <v>2</v>
      </c>
      <c r="C3" s="11">
        <v>3</v>
      </c>
      <c r="D3" s="11">
        <v>4</v>
      </c>
    </row>
    <row r="4" spans="1:4" ht="53.25" customHeight="1" thickBot="1" x14ac:dyDescent="0.3">
      <c r="A4" s="12">
        <v>1</v>
      </c>
      <c r="B4" s="13" t="s">
        <v>115</v>
      </c>
      <c r="C4" s="13" t="s">
        <v>66</v>
      </c>
      <c r="D4" s="13" t="s">
        <v>116</v>
      </c>
    </row>
    <row r="5" spans="1:4" ht="53.25" customHeight="1" thickBot="1" x14ac:dyDescent="0.3">
      <c r="A5" s="12" t="s">
        <v>117</v>
      </c>
      <c r="B5" s="2" t="s">
        <v>118</v>
      </c>
      <c r="C5" s="13"/>
      <c r="D5" s="2"/>
    </row>
    <row r="6" spans="1:4" ht="53.25" customHeight="1" thickBot="1" x14ac:dyDescent="0.3">
      <c r="A6" s="12" t="s">
        <v>119</v>
      </c>
      <c r="B6" s="2" t="s">
        <v>120</v>
      </c>
      <c r="C6" s="13"/>
      <c r="D6" s="2"/>
    </row>
    <row r="7" spans="1:4" ht="53.25" customHeight="1" thickBot="1" x14ac:dyDescent="0.3">
      <c r="A7" s="12"/>
      <c r="B7" s="2" t="s">
        <v>121</v>
      </c>
      <c r="C7" s="13"/>
      <c r="D7" s="2"/>
    </row>
    <row r="8" spans="1:4" ht="53.25" customHeight="1" thickBot="1" x14ac:dyDescent="0.3">
      <c r="A8" s="12" t="s">
        <v>122</v>
      </c>
      <c r="B8" s="2" t="s">
        <v>123</v>
      </c>
      <c r="C8" s="13"/>
      <c r="D8" s="2"/>
    </row>
    <row r="9" spans="1:4" ht="53.25" customHeight="1" thickBot="1" x14ac:dyDescent="0.3">
      <c r="A9" s="12"/>
      <c r="B9" s="2" t="s">
        <v>121</v>
      </c>
      <c r="C9" s="13"/>
      <c r="D9" s="2"/>
    </row>
    <row r="10" spans="1:4" ht="53.25" customHeight="1" thickBot="1" x14ac:dyDescent="0.3">
      <c r="A10" s="12" t="s">
        <v>124</v>
      </c>
      <c r="B10" s="2" t="s">
        <v>125</v>
      </c>
      <c r="C10" s="13"/>
      <c r="D10" s="2"/>
    </row>
    <row r="11" spans="1:4" ht="53.25" customHeight="1" thickBot="1" x14ac:dyDescent="0.3">
      <c r="A11" s="12"/>
      <c r="B11" s="2" t="s">
        <v>121</v>
      </c>
      <c r="C11" s="13"/>
      <c r="D11" s="2"/>
    </row>
    <row r="12" spans="1:4" ht="53.25" customHeight="1" thickBot="1" x14ac:dyDescent="0.3">
      <c r="A12" s="12" t="s">
        <v>126</v>
      </c>
      <c r="B12" s="2" t="s">
        <v>127</v>
      </c>
      <c r="C12" s="13"/>
      <c r="D12" s="2"/>
    </row>
    <row r="13" spans="1:4" ht="53.25" customHeight="1" thickBot="1" x14ac:dyDescent="0.3">
      <c r="A13" s="12"/>
      <c r="B13" s="2" t="s">
        <v>121</v>
      </c>
      <c r="C13" s="13"/>
      <c r="D13" s="2"/>
    </row>
    <row r="14" spans="1:4" ht="53.25" customHeight="1" thickBot="1" x14ac:dyDescent="0.3">
      <c r="A14" s="12" t="s">
        <v>128</v>
      </c>
      <c r="B14" s="2" t="s">
        <v>129</v>
      </c>
      <c r="C14" s="13"/>
      <c r="D14" s="2"/>
    </row>
    <row r="15" spans="1:4" ht="53.25" customHeight="1" thickBot="1" x14ac:dyDescent="0.3">
      <c r="A15" s="12" t="s">
        <v>130</v>
      </c>
      <c r="B15" s="2" t="s">
        <v>120</v>
      </c>
      <c r="C15" s="13"/>
      <c r="D15" s="2"/>
    </row>
    <row r="16" spans="1:4" ht="53.25" customHeight="1" thickBot="1" x14ac:dyDescent="0.3">
      <c r="A16" s="12"/>
      <c r="B16" s="2" t="s">
        <v>121</v>
      </c>
      <c r="C16" s="13"/>
      <c r="D16" s="2"/>
    </row>
    <row r="17" spans="1:4" ht="53.25" customHeight="1" thickBot="1" x14ac:dyDescent="0.3">
      <c r="A17" s="12" t="s">
        <v>131</v>
      </c>
      <c r="B17" s="2" t="s">
        <v>123</v>
      </c>
      <c r="C17" s="13"/>
      <c r="D17" s="2"/>
    </row>
    <row r="18" spans="1:4" ht="53.25" customHeight="1" thickBot="1" x14ac:dyDescent="0.3">
      <c r="A18" s="12"/>
      <c r="B18" s="2" t="s">
        <v>121</v>
      </c>
      <c r="C18" s="13"/>
      <c r="D18" s="2"/>
    </row>
    <row r="19" spans="1:4" ht="53.25" customHeight="1" thickBot="1" x14ac:dyDescent="0.3">
      <c r="A19" s="12" t="s">
        <v>132</v>
      </c>
      <c r="B19" s="2" t="s">
        <v>125</v>
      </c>
      <c r="C19" s="13"/>
      <c r="D19" s="2"/>
    </row>
    <row r="20" spans="1:4" ht="53.25" customHeight="1" thickBot="1" x14ac:dyDescent="0.3">
      <c r="A20" s="12"/>
      <c r="B20" s="2" t="s">
        <v>121</v>
      </c>
      <c r="C20" s="13"/>
      <c r="D20" s="2"/>
    </row>
    <row r="21" spans="1:4" ht="53.25" customHeight="1" thickBot="1" x14ac:dyDescent="0.3">
      <c r="A21" s="12" t="s">
        <v>133</v>
      </c>
      <c r="B21" s="2" t="s">
        <v>127</v>
      </c>
      <c r="C21" s="13"/>
      <c r="D21" s="2"/>
    </row>
    <row r="22" spans="1:4" ht="53.25" customHeight="1" thickBot="1" x14ac:dyDescent="0.3">
      <c r="A22" s="12"/>
      <c r="B22" s="2" t="s">
        <v>121</v>
      </c>
      <c r="C22" s="13"/>
      <c r="D22" s="2"/>
    </row>
    <row r="23" spans="1:4" ht="53.25" customHeight="1" thickBot="1" x14ac:dyDescent="0.3">
      <c r="A23" s="12">
        <v>2</v>
      </c>
      <c r="B23" s="13" t="s">
        <v>134</v>
      </c>
      <c r="C23" s="13" t="s">
        <v>66</v>
      </c>
      <c r="D23" s="13" t="s">
        <v>116</v>
      </c>
    </row>
    <row r="24" spans="1:4" ht="53.25" customHeight="1" thickBot="1" x14ac:dyDescent="0.3">
      <c r="A24" s="12" t="s">
        <v>135</v>
      </c>
      <c r="B24" s="2" t="s">
        <v>136</v>
      </c>
      <c r="C24" s="13"/>
      <c r="D24" s="2"/>
    </row>
    <row r="25" spans="1:4" ht="53.25" customHeight="1" thickBot="1" x14ac:dyDescent="0.3">
      <c r="A25" s="12"/>
      <c r="B25" s="2" t="s">
        <v>121</v>
      </c>
      <c r="C25" s="13"/>
      <c r="D25" s="2"/>
    </row>
    <row r="26" spans="1:4" ht="53.25" customHeight="1" thickBot="1" x14ac:dyDescent="0.3">
      <c r="A26" s="12" t="s">
        <v>137</v>
      </c>
      <c r="B26" s="2" t="s">
        <v>138</v>
      </c>
      <c r="C26" s="13"/>
      <c r="D26" s="2"/>
    </row>
    <row r="27" spans="1:4" ht="53.25" customHeight="1" thickBot="1" x14ac:dyDescent="0.3">
      <c r="A27" s="12"/>
      <c r="B27" s="2" t="s">
        <v>121</v>
      </c>
      <c r="C27" s="13"/>
      <c r="D27" s="2"/>
    </row>
    <row r="28" spans="1:4" ht="53.25" customHeight="1" thickBot="1" x14ac:dyDescent="0.3">
      <c r="A28" s="12" t="s">
        <v>139</v>
      </c>
      <c r="B28" s="2" t="s">
        <v>127</v>
      </c>
      <c r="C28" s="13"/>
      <c r="D28" s="2"/>
    </row>
    <row r="29" spans="1:4" ht="53.25" customHeight="1" thickBot="1" x14ac:dyDescent="0.3">
      <c r="A29" s="12"/>
      <c r="B29" s="2" t="s">
        <v>121</v>
      </c>
      <c r="C29" s="13"/>
      <c r="D29" s="2"/>
    </row>
    <row r="30" spans="1:4" ht="53.25" customHeight="1" thickBot="1" x14ac:dyDescent="0.3">
      <c r="A30" s="12"/>
      <c r="B30" s="2" t="s">
        <v>140</v>
      </c>
      <c r="C30" s="13"/>
      <c r="D30" s="2"/>
    </row>
    <row r="31" spans="1:4" ht="53.25" customHeight="1" x14ac:dyDescent="0.25"/>
    <row r="32" spans="1:4" ht="53.25" customHeight="1" x14ac:dyDescent="0.25"/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73" zoomScale="70" zoomScaleNormal="70" workbookViewId="0">
      <selection activeCell="I15" sqref="I15"/>
    </sheetView>
  </sheetViews>
  <sheetFormatPr defaultRowHeight="15" x14ac:dyDescent="0.25"/>
  <cols>
    <col min="2" max="2" width="36.85546875" customWidth="1"/>
    <col min="3" max="5" width="21.7109375" customWidth="1"/>
  </cols>
  <sheetData>
    <row r="1" spans="1:5" ht="255" customHeight="1" x14ac:dyDescent="0.25">
      <c r="A1" s="114" t="s">
        <v>141</v>
      </c>
      <c r="B1" s="114"/>
      <c r="C1" s="114"/>
      <c r="D1" s="114"/>
      <c r="E1" s="114"/>
    </row>
    <row r="2" spans="1:5" ht="15.75" thickBot="1" x14ac:dyDescent="0.3"/>
    <row r="3" spans="1:5" ht="15.75" thickBot="1" x14ac:dyDescent="0.3">
      <c r="A3" s="14" t="s">
        <v>142</v>
      </c>
      <c r="B3" s="15" t="s">
        <v>143</v>
      </c>
      <c r="C3" s="15" t="s">
        <v>144</v>
      </c>
      <c r="D3" s="15" t="s">
        <v>145</v>
      </c>
      <c r="E3" s="15" t="s">
        <v>146</v>
      </c>
    </row>
    <row r="4" spans="1:5" ht="15.75" thickBot="1" x14ac:dyDescent="0.3">
      <c r="A4" s="12">
        <v>1</v>
      </c>
      <c r="B4" s="13">
        <v>2</v>
      </c>
      <c r="C4" s="13"/>
      <c r="D4" s="13">
        <v>4</v>
      </c>
      <c r="E4" s="13"/>
    </row>
    <row r="5" spans="1:5" ht="98.25" customHeight="1" thickBot="1" x14ac:dyDescent="0.3">
      <c r="A5" s="12">
        <v>1</v>
      </c>
      <c r="B5" s="2" t="s">
        <v>147</v>
      </c>
      <c r="C5" s="2"/>
      <c r="D5" s="16">
        <v>1</v>
      </c>
      <c r="E5" s="2"/>
    </row>
    <row r="6" spans="1:5" ht="98.25" customHeight="1" thickBot="1" x14ac:dyDescent="0.3">
      <c r="A6" s="17">
        <v>45658</v>
      </c>
      <c r="B6" s="2" t="s">
        <v>148</v>
      </c>
      <c r="C6" s="2"/>
      <c r="D6" s="16">
        <v>1</v>
      </c>
      <c r="E6" s="2"/>
    </row>
    <row r="7" spans="1:5" ht="98.25" customHeight="1" thickBot="1" x14ac:dyDescent="0.3">
      <c r="A7" s="17">
        <v>45689</v>
      </c>
      <c r="B7" s="2" t="s">
        <v>149</v>
      </c>
      <c r="C7" s="2"/>
      <c r="D7" s="16">
        <v>1</v>
      </c>
      <c r="E7" s="2"/>
    </row>
    <row r="8" spans="1:5" ht="98.25" customHeight="1" thickBot="1" x14ac:dyDescent="0.3">
      <c r="A8" s="17">
        <v>45717</v>
      </c>
      <c r="B8" s="2" t="s">
        <v>150</v>
      </c>
      <c r="C8" s="2"/>
      <c r="D8" s="16">
        <v>1</v>
      </c>
      <c r="E8" s="2"/>
    </row>
    <row r="9" spans="1:5" ht="98.25" customHeight="1" thickBot="1" x14ac:dyDescent="0.3">
      <c r="A9" s="12">
        <v>2</v>
      </c>
      <c r="B9" s="2" t="s">
        <v>151</v>
      </c>
      <c r="C9" s="2"/>
      <c r="D9" s="16">
        <v>1</v>
      </c>
      <c r="E9" s="2"/>
    </row>
    <row r="10" spans="1:5" ht="98.25" customHeight="1" thickBot="1" x14ac:dyDescent="0.3">
      <c r="A10" s="17">
        <v>45659</v>
      </c>
      <c r="B10" s="2" t="s">
        <v>152</v>
      </c>
      <c r="C10" s="2"/>
      <c r="D10" s="16">
        <v>1</v>
      </c>
      <c r="E10" s="2"/>
    </row>
    <row r="11" spans="1:5" ht="98.25" customHeight="1" thickBot="1" x14ac:dyDescent="0.3">
      <c r="A11" s="17">
        <v>45690</v>
      </c>
      <c r="B11" s="2" t="s">
        <v>153</v>
      </c>
      <c r="C11" s="2"/>
      <c r="D11" s="16">
        <v>1</v>
      </c>
      <c r="E11" s="2"/>
    </row>
    <row r="12" spans="1:5" ht="98.25" customHeight="1" thickBot="1" x14ac:dyDescent="0.3">
      <c r="A12" s="12">
        <v>3</v>
      </c>
      <c r="B12" s="2" t="s">
        <v>154</v>
      </c>
      <c r="C12" s="2"/>
      <c r="D12" s="16">
        <v>1</v>
      </c>
      <c r="E12" s="2"/>
    </row>
    <row r="13" spans="1:5" ht="98.25" customHeight="1" thickBot="1" x14ac:dyDescent="0.3">
      <c r="A13" s="12">
        <v>4</v>
      </c>
      <c r="B13" s="2" t="s">
        <v>155</v>
      </c>
      <c r="C13" s="2"/>
      <c r="D13" s="16">
        <v>1</v>
      </c>
      <c r="E13" s="2"/>
    </row>
    <row r="14" spans="1:5" ht="98.25" customHeight="1" thickBot="1" x14ac:dyDescent="0.3">
      <c r="A14" s="12">
        <v>5</v>
      </c>
      <c r="B14" s="2" t="s">
        <v>156</v>
      </c>
      <c r="C14" s="2"/>
      <c r="D14" s="16">
        <v>1</v>
      </c>
      <c r="E14" s="2"/>
    </row>
    <row r="15" spans="1:5" ht="98.25" customHeight="1" thickBot="1" x14ac:dyDescent="0.3">
      <c r="A15" s="12">
        <v>6</v>
      </c>
      <c r="B15" s="2" t="s">
        <v>157</v>
      </c>
      <c r="C15" s="2"/>
      <c r="D15" s="16">
        <v>1</v>
      </c>
      <c r="E15" s="2"/>
    </row>
    <row r="16" spans="1:5" ht="98.25" customHeight="1" thickBot="1" x14ac:dyDescent="0.3">
      <c r="A16" s="17">
        <v>45663</v>
      </c>
      <c r="B16" s="2" t="s">
        <v>158</v>
      </c>
      <c r="C16" s="2"/>
      <c r="D16" s="16">
        <v>1</v>
      </c>
      <c r="E16" s="7"/>
    </row>
    <row r="17" spans="1:5" ht="98.25" customHeight="1" thickBot="1" x14ac:dyDescent="0.3">
      <c r="A17" s="12">
        <v>7</v>
      </c>
      <c r="B17" s="2" t="s">
        <v>159</v>
      </c>
      <c r="C17" s="2"/>
      <c r="D17" s="13"/>
      <c r="E17" s="2"/>
    </row>
    <row r="18" spans="1:5" ht="98.25" customHeight="1" thickBot="1" x14ac:dyDescent="0.3">
      <c r="A18" s="12"/>
      <c r="B18" s="2" t="s">
        <v>160</v>
      </c>
      <c r="C18" s="2"/>
      <c r="D18" s="13" t="s">
        <v>161</v>
      </c>
      <c r="E18" s="2"/>
    </row>
    <row r="19" spans="1:5" ht="98.25" customHeight="1" thickBot="1" x14ac:dyDescent="0.3">
      <c r="A19" s="12"/>
      <c r="B19" s="2" t="s">
        <v>162</v>
      </c>
      <c r="C19" s="2"/>
      <c r="D19" s="13" t="s">
        <v>161</v>
      </c>
      <c r="E19" s="2"/>
    </row>
    <row r="20" spans="1:5" ht="98.25" customHeight="1" thickBot="1" x14ac:dyDescent="0.3">
      <c r="A20" s="12">
        <v>8</v>
      </c>
      <c r="B20" s="2" t="s">
        <v>163</v>
      </c>
      <c r="C20" s="2"/>
      <c r="D20" s="13"/>
      <c r="E20" s="2"/>
    </row>
    <row r="21" spans="1:5" ht="98.25" customHeight="1" thickBot="1" x14ac:dyDescent="0.3">
      <c r="A21" s="12"/>
      <c r="B21" s="2" t="s">
        <v>164</v>
      </c>
      <c r="C21" s="2"/>
      <c r="D21" s="13" t="s">
        <v>165</v>
      </c>
      <c r="E21" s="2"/>
    </row>
    <row r="22" spans="1:5" ht="98.25" customHeight="1" thickBot="1" x14ac:dyDescent="0.3">
      <c r="A22" s="12"/>
      <c r="B22" s="2" t="s">
        <v>166</v>
      </c>
      <c r="C22" s="2"/>
      <c r="D22" s="13" t="s">
        <v>167</v>
      </c>
      <c r="E22" s="2"/>
    </row>
    <row r="23" spans="1:5" ht="98.25" customHeight="1" thickBot="1" x14ac:dyDescent="0.3">
      <c r="A23" s="12"/>
      <c r="B23" s="2" t="s">
        <v>168</v>
      </c>
      <c r="C23" s="2"/>
      <c r="D23" s="13" t="s">
        <v>169</v>
      </c>
      <c r="E23" s="2"/>
    </row>
    <row r="24" spans="1:5" ht="98.25" customHeight="1" thickBot="1" x14ac:dyDescent="0.3">
      <c r="A24" s="12"/>
      <c r="B24" s="2" t="s">
        <v>170</v>
      </c>
      <c r="C24" s="2"/>
      <c r="D24" s="13" t="s">
        <v>161</v>
      </c>
      <c r="E24" s="2"/>
    </row>
    <row r="25" spans="1:5" ht="98.25" customHeight="1" thickBot="1" x14ac:dyDescent="0.3">
      <c r="A25" s="12">
        <v>9</v>
      </c>
      <c r="B25" s="2" t="s">
        <v>171</v>
      </c>
      <c r="C25" s="2"/>
      <c r="D25" s="13"/>
      <c r="E25" s="2"/>
    </row>
    <row r="26" spans="1:5" ht="98.25" customHeight="1" thickBot="1" x14ac:dyDescent="0.3">
      <c r="A26" s="12"/>
      <c r="B26" s="2" t="s">
        <v>164</v>
      </c>
      <c r="C26" s="2"/>
      <c r="D26" s="13" t="s">
        <v>165</v>
      </c>
      <c r="E26" s="2"/>
    </row>
    <row r="27" spans="1:5" ht="98.25" customHeight="1" thickBot="1" x14ac:dyDescent="0.3">
      <c r="A27" s="12"/>
      <c r="B27" s="2" t="s">
        <v>166</v>
      </c>
      <c r="C27" s="2"/>
      <c r="D27" s="13" t="s">
        <v>167</v>
      </c>
      <c r="E27" s="2"/>
    </row>
    <row r="28" spans="1:5" ht="98.25" customHeight="1" thickBot="1" x14ac:dyDescent="0.3">
      <c r="A28" s="12"/>
      <c r="B28" s="2" t="s">
        <v>168</v>
      </c>
      <c r="C28" s="2"/>
      <c r="D28" s="13" t="s">
        <v>169</v>
      </c>
      <c r="E28" s="2"/>
    </row>
    <row r="29" spans="1:5" ht="98.25" customHeight="1" thickBot="1" x14ac:dyDescent="0.3">
      <c r="A29" s="12"/>
      <c r="B29" s="2" t="s">
        <v>170</v>
      </c>
      <c r="C29" s="2"/>
      <c r="D29" s="13" t="s">
        <v>161</v>
      </c>
      <c r="E29" s="2"/>
    </row>
    <row r="30" spans="1:5" ht="98.25" customHeight="1" thickBot="1" x14ac:dyDescent="0.3">
      <c r="A30" s="12">
        <v>10</v>
      </c>
      <c r="B30" s="2" t="s">
        <v>172</v>
      </c>
      <c r="C30" s="2"/>
      <c r="D30" s="13"/>
      <c r="E30" s="2"/>
    </row>
    <row r="31" spans="1:5" ht="98.25" customHeight="1" thickBot="1" x14ac:dyDescent="0.3">
      <c r="A31" s="12"/>
      <c r="B31" s="2" t="s">
        <v>173</v>
      </c>
      <c r="C31" s="2"/>
      <c r="D31" s="13" t="s">
        <v>165</v>
      </c>
      <c r="E31" s="2"/>
    </row>
    <row r="32" spans="1:5" ht="98.25" customHeight="1" thickBot="1" x14ac:dyDescent="0.3">
      <c r="A32" s="12"/>
      <c r="B32" s="2" t="s">
        <v>166</v>
      </c>
      <c r="C32" s="2"/>
      <c r="D32" s="13" t="s">
        <v>167</v>
      </c>
      <c r="E32" s="2"/>
    </row>
    <row r="33" spans="1:5" ht="98.25" customHeight="1" thickBot="1" x14ac:dyDescent="0.3">
      <c r="A33" s="12"/>
      <c r="B33" s="2" t="s">
        <v>168</v>
      </c>
      <c r="C33" s="2"/>
      <c r="D33" s="13" t="s">
        <v>169</v>
      </c>
      <c r="E33" s="2"/>
    </row>
    <row r="34" spans="1:5" ht="98.25" customHeight="1" thickBot="1" x14ac:dyDescent="0.3">
      <c r="A34" s="12"/>
      <c r="B34" s="2" t="s">
        <v>170</v>
      </c>
      <c r="C34" s="2"/>
      <c r="D34" s="13" t="s">
        <v>161</v>
      </c>
      <c r="E34" s="2"/>
    </row>
    <row r="35" spans="1:5" ht="98.25" customHeight="1" thickBot="1" x14ac:dyDescent="0.3">
      <c r="A35" s="12">
        <v>11</v>
      </c>
      <c r="B35" s="2" t="s">
        <v>174</v>
      </c>
      <c r="C35" s="2"/>
      <c r="D35" s="13"/>
      <c r="E35" s="2"/>
    </row>
    <row r="36" spans="1:5" ht="98.25" customHeight="1" thickBot="1" x14ac:dyDescent="0.3">
      <c r="A36" s="12"/>
      <c r="B36" s="2" t="s">
        <v>175</v>
      </c>
      <c r="C36" s="2"/>
      <c r="D36" s="13"/>
      <c r="E36" s="2"/>
    </row>
    <row r="37" spans="1:5" ht="98.25" customHeight="1" thickBot="1" x14ac:dyDescent="0.3">
      <c r="A37" s="12"/>
      <c r="B37" s="2" t="s">
        <v>176</v>
      </c>
      <c r="C37" s="2"/>
      <c r="D37" s="16">
        <v>1</v>
      </c>
      <c r="E37" s="2"/>
    </row>
    <row r="38" spans="1:5" ht="98.25" customHeight="1" thickBot="1" x14ac:dyDescent="0.3">
      <c r="A38" s="12"/>
      <c r="B38" s="2" t="s">
        <v>166</v>
      </c>
      <c r="C38" s="2"/>
      <c r="D38" s="13" t="s">
        <v>167</v>
      </c>
      <c r="E38" s="2"/>
    </row>
    <row r="39" spans="1:5" ht="98.25" customHeight="1" thickBot="1" x14ac:dyDescent="0.3">
      <c r="A39" s="12"/>
      <c r="B39" s="2" t="s">
        <v>168</v>
      </c>
      <c r="C39" s="2"/>
      <c r="D39" s="13" t="s">
        <v>169</v>
      </c>
      <c r="E39" s="2"/>
    </row>
    <row r="40" spans="1:5" ht="98.25" customHeight="1" thickBot="1" x14ac:dyDescent="0.3">
      <c r="A40" s="12"/>
      <c r="B40" s="2" t="s">
        <v>170</v>
      </c>
      <c r="C40" s="2"/>
      <c r="D40" s="13" t="s">
        <v>161</v>
      </c>
      <c r="E40" s="2"/>
    </row>
    <row r="41" spans="1:5" ht="98.25" customHeight="1" thickBot="1" x14ac:dyDescent="0.3">
      <c r="A41" s="12"/>
      <c r="B41" s="2" t="s">
        <v>177</v>
      </c>
      <c r="C41" s="2"/>
      <c r="D41" s="13"/>
      <c r="E41" s="2"/>
    </row>
    <row r="42" spans="1:5" ht="98.25" customHeight="1" thickBot="1" x14ac:dyDescent="0.3">
      <c r="A42" s="12"/>
      <c r="B42" s="2" t="s">
        <v>178</v>
      </c>
      <c r="C42" s="2"/>
      <c r="D42" s="16">
        <v>1</v>
      </c>
      <c r="E42" s="2"/>
    </row>
    <row r="43" spans="1:5" ht="98.25" customHeight="1" thickBot="1" x14ac:dyDescent="0.3">
      <c r="A43" s="12"/>
      <c r="B43" s="2" t="s">
        <v>166</v>
      </c>
      <c r="C43" s="2"/>
      <c r="D43" s="13" t="s">
        <v>167</v>
      </c>
      <c r="E43" s="2"/>
    </row>
    <row r="44" spans="1:5" ht="98.25" customHeight="1" thickBot="1" x14ac:dyDescent="0.3">
      <c r="A44" s="12"/>
      <c r="B44" s="2" t="s">
        <v>168</v>
      </c>
      <c r="C44" s="2"/>
      <c r="D44" s="13" t="s">
        <v>169</v>
      </c>
      <c r="E44" s="2"/>
    </row>
    <row r="45" spans="1:5" ht="98.25" customHeight="1" thickBot="1" x14ac:dyDescent="0.3">
      <c r="A45" s="12"/>
      <c r="B45" s="2" t="s">
        <v>170</v>
      </c>
      <c r="C45" s="2"/>
      <c r="D45" s="13" t="s">
        <v>161</v>
      </c>
      <c r="E45" s="2"/>
    </row>
    <row r="46" spans="1:5" ht="98.25" customHeight="1" thickBot="1" x14ac:dyDescent="0.3">
      <c r="A46" s="12">
        <v>12</v>
      </c>
      <c r="B46" s="2" t="s">
        <v>179</v>
      </c>
      <c r="C46" s="2"/>
      <c r="D46" s="16">
        <v>0</v>
      </c>
      <c r="E46" s="2"/>
    </row>
    <row r="47" spans="1:5" ht="98.25" customHeight="1" thickBot="1" x14ac:dyDescent="0.3">
      <c r="A47" s="12">
        <v>13</v>
      </c>
      <c r="B47" s="2" t="s">
        <v>180</v>
      </c>
      <c r="C47" s="2"/>
      <c r="D47" s="13"/>
      <c r="E47" s="2"/>
    </row>
    <row r="48" spans="1:5" ht="98.25" customHeight="1" thickBot="1" x14ac:dyDescent="0.3">
      <c r="A48" s="12"/>
      <c r="B48" s="2" t="s">
        <v>181</v>
      </c>
      <c r="C48" s="2"/>
      <c r="D48" s="16">
        <v>1</v>
      </c>
      <c r="E48" s="2"/>
    </row>
    <row r="49" spans="1:5" ht="98.25" customHeight="1" thickBot="1" x14ac:dyDescent="0.3">
      <c r="A49" s="12"/>
      <c r="B49" s="2" t="s">
        <v>182</v>
      </c>
      <c r="C49" s="2"/>
      <c r="D49" s="16">
        <v>1</v>
      </c>
      <c r="E49" s="2"/>
    </row>
    <row r="50" spans="1:5" ht="98.25" customHeight="1" thickBot="1" x14ac:dyDescent="0.3">
      <c r="A50" s="12"/>
      <c r="B50" s="2" t="s">
        <v>183</v>
      </c>
      <c r="C50" s="2"/>
      <c r="D50" s="16">
        <v>0.3</v>
      </c>
      <c r="E50" s="2"/>
    </row>
    <row r="51" spans="1:5" ht="98.25" customHeight="1" thickBot="1" x14ac:dyDescent="0.3">
      <c r="A51" s="12"/>
      <c r="B51" s="2" t="s">
        <v>184</v>
      </c>
      <c r="C51" s="2"/>
      <c r="D51" s="13" t="s">
        <v>185</v>
      </c>
      <c r="E51" s="2"/>
    </row>
    <row r="52" spans="1:5" ht="98.25" customHeight="1" thickBot="1" x14ac:dyDescent="0.3">
      <c r="A52" s="12"/>
      <c r="B52" s="2" t="s">
        <v>186</v>
      </c>
      <c r="C52" s="2"/>
      <c r="D52" s="16">
        <v>0</v>
      </c>
      <c r="E52" s="2"/>
    </row>
    <row r="53" spans="1:5" ht="98.25" customHeight="1" thickBot="1" x14ac:dyDescent="0.3">
      <c r="A53" s="12">
        <v>14</v>
      </c>
      <c r="B53" s="2" t="s">
        <v>187</v>
      </c>
      <c r="C53" s="2"/>
      <c r="D53" s="16">
        <v>0</v>
      </c>
      <c r="E53" s="2"/>
    </row>
    <row r="54" spans="1:5" ht="98.25" customHeight="1" thickBot="1" x14ac:dyDescent="0.3">
      <c r="A54" s="12">
        <v>15</v>
      </c>
      <c r="B54" s="2" t="s">
        <v>188</v>
      </c>
      <c r="C54" s="2"/>
      <c r="D54" s="16">
        <v>0</v>
      </c>
      <c r="E54" s="2"/>
    </row>
    <row r="55" spans="1:5" ht="98.25" customHeight="1" thickBot="1" x14ac:dyDescent="0.3">
      <c r="A55" s="12">
        <v>16</v>
      </c>
      <c r="B55" s="2" t="s">
        <v>189</v>
      </c>
      <c r="C55" s="2"/>
      <c r="D55" s="13"/>
      <c r="E55" s="2"/>
    </row>
    <row r="56" spans="1:5" ht="98.25" customHeight="1" thickBot="1" x14ac:dyDescent="0.3">
      <c r="A56" s="12"/>
      <c r="B56" s="2" t="s">
        <v>190</v>
      </c>
      <c r="C56" s="2"/>
      <c r="D56" s="13"/>
      <c r="E56" s="2"/>
    </row>
    <row r="57" spans="1:5" ht="98.25" customHeight="1" thickBot="1" x14ac:dyDescent="0.3">
      <c r="A57" s="12"/>
      <c r="B57" s="2" t="s">
        <v>191</v>
      </c>
      <c r="C57" s="2"/>
      <c r="D57" s="16">
        <v>1</v>
      </c>
      <c r="E57" s="2"/>
    </row>
    <row r="58" spans="1:5" ht="98.25" customHeight="1" thickBot="1" x14ac:dyDescent="0.3">
      <c r="A58" s="12"/>
      <c r="B58" s="2" t="s">
        <v>192</v>
      </c>
      <c r="C58" s="2"/>
      <c r="D58" s="16">
        <v>0.7</v>
      </c>
      <c r="E58" s="2"/>
    </row>
    <row r="59" spans="1:5" ht="98.25" customHeight="1" thickBot="1" x14ac:dyDescent="0.3">
      <c r="A59" s="12"/>
      <c r="B59" s="2" t="s">
        <v>193</v>
      </c>
      <c r="C59" s="2"/>
      <c r="D59" s="16">
        <v>0.4</v>
      </c>
      <c r="E59" s="2"/>
    </row>
    <row r="60" spans="1:5" ht="98.25" customHeight="1" thickBot="1" x14ac:dyDescent="0.3">
      <c r="A60" s="12"/>
      <c r="B60" s="2" t="s">
        <v>194</v>
      </c>
      <c r="C60" s="2"/>
      <c r="D60" s="13"/>
      <c r="E60" s="2"/>
    </row>
    <row r="61" spans="1:5" ht="98.25" customHeight="1" thickBot="1" x14ac:dyDescent="0.3">
      <c r="A61" s="12"/>
      <c r="B61" s="2" t="s">
        <v>195</v>
      </c>
      <c r="C61" s="2"/>
      <c r="D61" s="16">
        <v>0.2</v>
      </c>
      <c r="E61" s="2"/>
    </row>
    <row r="62" spans="1:5" ht="98.25" customHeight="1" thickBot="1" x14ac:dyDescent="0.3">
      <c r="A62" s="12"/>
      <c r="B62" s="2" t="s">
        <v>196</v>
      </c>
      <c r="C62" s="2"/>
      <c r="D62" s="16">
        <v>0</v>
      </c>
      <c r="E62" s="2"/>
    </row>
    <row r="63" spans="1:5" ht="98.25" customHeight="1" thickBot="1" x14ac:dyDescent="0.3">
      <c r="A63" s="12">
        <v>17</v>
      </c>
      <c r="B63" s="2" t="s">
        <v>197</v>
      </c>
      <c r="C63" s="2"/>
      <c r="D63" s="16">
        <v>0</v>
      </c>
      <c r="E63" s="2"/>
    </row>
    <row r="64" spans="1:5" ht="98.25" customHeight="1" thickBot="1" x14ac:dyDescent="0.3">
      <c r="A64" s="12">
        <v>18</v>
      </c>
      <c r="B64" s="2" t="s">
        <v>198</v>
      </c>
      <c r="C64" s="2"/>
      <c r="D64" s="13"/>
      <c r="E64" s="2"/>
    </row>
    <row r="65" spans="1:5" ht="98.25" customHeight="1" thickBot="1" x14ac:dyDescent="0.3">
      <c r="A65" s="12"/>
      <c r="B65" s="2" t="s">
        <v>199</v>
      </c>
      <c r="C65" s="2"/>
      <c r="D65" s="16">
        <v>1</v>
      </c>
      <c r="E65" s="2"/>
    </row>
    <row r="66" spans="1:5" ht="98.25" customHeight="1" thickBot="1" x14ac:dyDescent="0.3">
      <c r="A66" s="12"/>
      <c r="B66" s="2" t="s">
        <v>200</v>
      </c>
      <c r="C66" s="2"/>
      <c r="D66" s="16">
        <v>0</v>
      </c>
      <c r="E66" s="2"/>
    </row>
    <row r="67" spans="1:5" ht="98.25" customHeight="1" thickBot="1" x14ac:dyDescent="0.3">
      <c r="A67" s="12">
        <v>19</v>
      </c>
      <c r="B67" s="2" t="s">
        <v>201</v>
      </c>
      <c r="C67" s="2"/>
      <c r="D67" s="16">
        <v>0</v>
      </c>
      <c r="E67" s="2"/>
    </row>
    <row r="68" spans="1:5" ht="98.25" customHeight="1" thickBot="1" x14ac:dyDescent="0.3">
      <c r="A68" s="12">
        <v>20</v>
      </c>
      <c r="B68" s="2" t="s">
        <v>202</v>
      </c>
      <c r="C68" s="2"/>
      <c r="D68" s="13" t="s">
        <v>203</v>
      </c>
      <c r="E68" s="2"/>
    </row>
    <row r="69" spans="1:5" ht="98.25" customHeight="1" thickBot="1" x14ac:dyDescent="0.3">
      <c r="A69" s="12">
        <v>21</v>
      </c>
      <c r="B69" s="2" t="s">
        <v>204</v>
      </c>
      <c r="C69" s="2"/>
      <c r="D69" s="13"/>
      <c r="E69" s="2"/>
    </row>
    <row r="70" spans="1:5" ht="98.25" customHeight="1" thickBot="1" x14ac:dyDescent="0.3">
      <c r="A70" s="12"/>
      <c r="B70" s="2" t="s">
        <v>205</v>
      </c>
      <c r="C70" s="2"/>
      <c r="D70" s="13" t="s">
        <v>203</v>
      </c>
      <c r="E70" s="2"/>
    </row>
    <row r="71" spans="1:5" ht="98.25" customHeight="1" thickBot="1" x14ac:dyDescent="0.3">
      <c r="A71" s="12"/>
      <c r="B71" s="2" t="s">
        <v>206</v>
      </c>
      <c r="C71" s="2"/>
      <c r="D71" s="13" t="s">
        <v>203</v>
      </c>
      <c r="E71" s="2"/>
    </row>
    <row r="72" spans="1:5" ht="98.25" customHeight="1" thickBot="1" x14ac:dyDescent="0.3">
      <c r="A72" s="12"/>
      <c r="B72" s="2" t="s">
        <v>207</v>
      </c>
      <c r="C72" s="2"/>
      <c r="D72" s="13" t="s">
        <v>203</v>
      </c>
      <c r="E72" s="2"/>
    </row>
    <row r="73" spans="1:5" ht="98.25" customHeight="1" thickBot="1" x14ac:dyDescent="0.3">
      <c r="A73" s="12"/>
      <c r="B73" s="2" t="s">
        <v>208</v>
      </c>
      <c r="C73" s="2"/>
      <c r="D73" s="13" t="s">
        <v>203</v>
      </c>
      <c r="E73" s="2"/>
    </row>
    <row r="74" spans="1:5" ht="98.25" customHeight="1" thickBot="1" x14ac:dyDescent="0.3">
      <c r="A74" s="12">
        <v>22</v>
      </c>
      <c r="B74" s="2" t="s">
        <v>209</v>
      </c>
      <c r="C74" s="2"/>
      <c r="D74" s="13" t="s">
        <v>203</v>
      </c>
      <c r="E74" s="2"/>
    </row>
    <row r="75" spans="1:5" ht="98.25" customHeight="1" thickBot="1" x14ac:dyDescent="0.3">
      <c r="A75" s="12">
        <v>23</v>
      </c>
      <c r="B75" s="2" t="s">
        <v>210</v>
      </c>
      <c r="C75" s="2"/>
      <c r="D75" s="13" t="s">
        <v>203</v>
      </c>
      <c r="E75" s="2"/>
    </row>
    <row r="76" spans="1:5" ht="98.25" customHeight="1" thickBot="1" x14ac:dyDescent="0.3">
      <c r="A76" s="12">
        <v>24</v>
      </c>
      <c r="B76" s="2" t="s">
        <v>211</v>
      </c>
      <c r="C76" s="2"/>
      <c r="D76" s="13" t="s">
        <v>203</v>
      </c>
      <c r="E76" s="2"/>
    </row>
    <row r="77" spans="1:5" ht="98.25" customHeight="1" thickBot="1" x14ac:dyDescent="0.3">
      <c r="A77" s="12">
        <v>25</v>
      </c>
      <c r="B77" s="2" t="s">
        <v>212</v>
      </c>
      <c r="C77" s="2"/>
      <c r="D77" s="13" t="s">
        <v>203</v>
      </c>
      <c r="E77" s="2"/>
    </row>
    <row r="78" spans="1:5" ht="98.25" customHeight="1" thickBot="1" x14ac:dyDescent="0.3">
      <c r="A78" s="12">
        <v>26</v>
      </c>
      <c r="B78" s="2" t="s">
        <v>213</v>
      </c>
      <c r="C78" s="2"/>
      <c r="D78" s="13" t="s">
        <v>203</v>
      </c>
      <c r="E78" s="2"/>
    </row>
    <row r="79" spans="1:5" ht="98.25" customHeight="1" thickBot="1" x14ac:dyDescent="0.3">
      <c r="A79" s="12">
        <v>27</v>
      </c>
      <c r="B79" s="2" t="s">
        <v>214</v>
      </c>
      <c r="C79" s="2"/>
      <c r="D79" s="13"/>
      <c r="E79" s="2"/>
    </row>
    <row r="80" spans="1:5" ht="98.25" customHeight="1" thickBot="1" x14ac:dyDescent="0.3">
      <c r="A80" s="12"/>
      <c r="B80" s="2" t="s">
        <v>215</v>
      </c>
      <c r="C80" s="2"/>
      <c r="D80" s="13"/>
      <c r="E80" s="2"/>
    </row>
    <row r="81" spans="1:5" ht="98.25" customHeight="1" thickBot="1" x14ac:dyDescent="0.3">
      <c r="A81" s="12"/>
      <c r="B81" s="2" t="s">
        <v>216</v>
      </c>
      <c r="C81" s="2"/>
      <c r="D81" s="13"/>
      <c r="E81" s="2"/>
    </row>
    <row r="82" spans="1:5" ht="98.25" customHeight="1" thickBot="1" x14ac:dyDescent="0.3">
      <c r="A82" s="12">
        <v>28</v>
      </c>
      <c r="B82" s="2" t="s">
        <v>217</v>
      </c>
      <c r="C82" s="2"/>
      <c r="D82" s="13" t="s">
        <v>203</v>
      </c>
      <c r="E82" s="2"/>
    </row>
    <row r="83" spans="1:5" ht="98.25" customHeight="1" thickBot="1" x14ac:dyDescent="0.3">
      <c r="A83" s="12"/>
      <c r="B83" s="2" t="s">
        <v>218</v>
      </c>
      <c r="C83" s="2"/>
      <c r="D83" s="13"/>
      <c r="E83" s="2"/>
    </row>
    <row r="84" spans="1:5" ht="98.25" customHeight="1" thickBot="1" x14ac:dyDescent="0.3">
      <c r="A84" s="12"/>
      <c r="B84" s="2" t="s">
        <v>219</v>
      </c>
      <c r="C84" s="2"/>
      <c r="D84" s="13"/>
      <c r="E84" s="2"/>
    </row>
    <row r="85" spans="1:5" ht="98.25" customHeight="1" thickBot="1" x14ac:dyDescent="0.3">
      <c r="A85" s="12"/>
      <c r="B85" s="2" t="s">
        <v>220</v>
      </c>
      <c r="C85" s="2"/>
      <c r="D85" s="13"/>
      <c r="E85" s="2"/>
    </row>
    <row r="86" spans="1:5" ht="98.25" customHeight="1" thickBot="1" x14ac:dyDescent="0.3">
      <c r="A86" s="12"/>
      <c r="B86" s="2" t="s">
        <v>221</v>
      </c>
      <c r="C86" s="2"/>
      <c r="D86" s="13"/>
      <c r="E86" s="2"/>
    </row>
    <row r="87" spans="1:5" ht="98.25" customHeight="1" thickBot="1" x14ac:dyDescent="0.3">
      <c r="A87" s="12"/>
      <c r="B87" s="2" t="s">
        <v>222</v>
      </c>
      <c r="C87" s="2"/>
      <c r="D87" s="13"/>
      <c r="E87" s="2"/>
    </row>
    <row r="88" spans="1:5" ht="98.25" customHeight="1" thickBot="1" x14ac:dyDescent="0.3">
      <c r="A88" s="12"/>
      <c r="B88" s="2" t="s">
        <v>223</v>
      </c>
      <c r="C88" s="2"/>
      <c r="D88" s="13"/>
      <c r="E88" s="2"/>
    </row>
    <row r="89" spans="1:5" ht="98.25" customHeight="1" thickBot="1" x14ac:dyDescent="0.3">
      <c r="A89" s="12"/>
      <c r="B89" s="2" t="s">
        <v>224</v>
      </c>
      <c r="C89" s="2"/>
      <c r="D89" s="13"/>
      <c r="E89" s="2"/>
    </row>
    <row r="90" spans="1:5" ht="98.25" customHeight="1" thickBot="1" x14ac:dyDescent="0.3">
      <c r="A90" s="12"/>
      <c r="B90" s="2" t="s">
        <v>225</v>
      </c>
      <c r="C90" s="2"/>
      <c r="D90" s="13"/>
      <c r="E90" s="2"/>
    </row>
    <row r="91" spans="1:5" ht="98.25" customHeight="1" thickBot="1" x14ac:dyDescent="0.3">
      <c r="A91" s="12"/>
      <c r="B91" s="2" t="s">
        <v>226</v>
      </c>
      <c r="C91" s="2"/>
      <c r="D91" s="13"/>
      <c r="E91" s="2"/>
    </row>
    <row r="92" spans="1:5" ht="98.25" customHeight="1" thickBot="1" x14ac:dyDescent="0.3">
      <c r="A92" s="12">
        <v>29</v>
      </c>
      <c r="B92" s="2" t="s">
        <v>227</v>
      </c>
      <c r="C92" s="2"/>
      <c r="D92" s="13" t="s">
        <v>203</v>
      </c>
      <c r="E92" s="2"/>
    </row>
    <row r="93" spans="1:5" ht="98.25" customHeight="1" thickBot="1" x14ac:dyDescent="0.3">
      <c r="A93" s="12">
        <v>30</v>
      </c>
      <c r="B93" s="2" t="s">
        <v>228</v>
      </c>
      <c r="C93" s="2"/>
      <c r="D93" s="13" t="s">
        <v>203</v>
      </c>
      <c r="E93" s="2"/>
    </row>
    <row r="94" spans="1:5" ht="98.25" customHeight="1" thickBot="1" x14ac:dyDescent="0.3">
      <c r="A94" s="12">
        <v>31</v>
      </c>
      <c r="B94" s="2" t="s">
        <v>229</v>
      </c>
      <c r="C94" s="2"/>
      <c r="D94" s="13" t="s">
        <v>203</v>
      </c>
      <c r="E94" s="2"/>
    </row>
    <row r="95" spans="1:5" ht="98.25" customHeight="1" thickBot="1" x14ac:dyDescent="0.3">
      <c r="A95" s="12">
        <v>32</v>
      </c>
      <c r="B95" s="2" t="s">
        <v>230</v>
      </c>
      <c r="C95" s="2"/>
      <c r="D95" s="13"/>
      <c r="E95" s="2"/>
    </row>
    <row r="96" spans="1:5" ht="98.25" customHeight="1" thickBot="1" x14ac:dyDescent="0.3">
      <c r="A96" s="12">
        <v>33</v>
      </c>
      <c r="B96" s="2" t="s">
        <v>231</v>
      </c>
      <c r="C96" s="2"/>
      <c r="D96" s="13" t="s">
        <v>232</v>
      </c>
      <c r="E96" s="2"/>
    </row>
    <row r="97" spans="1:5" ht="98.25" customHeight="1" thickBot="1" x14ac:dyDescent="0.3">
      <c r="A97" s="12">
        <v>34</v>
      </c>
      <c r="B97" s="2" t="s">
        <v>233</v>
      </c>
      <c r="C97" s="2"/>
      <c r="D97" s="13" t="s">
        <v>203</v>
      </c>
      <c r="E97" s="2"/>
    </row>
    <row r="98" spans="1:5" ht="98.25" customHeight="1" thickBot="1" x14ac:dyDescent="0.3">
      <c r="A98" s="12">
        <v>35</v>
      </c>
      <c r="B98" s="2" t="s">
        <v>234</v>
      </c>
      <c r="C98" s="2"/>
      <c r="D98" s="13" t="s">
        <v>235</v>
      </c>
      <c r="E98" s="2"/>
    </row>
    <row r="99" spans="1:5" ht="98.25" customHeight="1" thickBot="1" x14ac:dyDescent="0.3">
      <c r="A99" s="12">
        <v>36</v>
      </c>
      <c r="B99" s="2" t="s">
        <v>236</v>
      </c>
      <c r="C99" s="2"/>
      <c r="D99" s="13" t="s">
        <v>203</v>
      </c>
      <c r="E99" s="2"/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0" workbookViewId="0">
      <selection activeCell="B8" sqref="B8"/>
    </sheetView>
  </sheetViews>
  <sheetFormatPr defaultRowHeight="15" x14ac:dyDescent="0.25"/>
  <cols>
    <col min="1" max="1" width="5.7109375" customWidth="1"/>
    <col min="2" max="4" width="29.85546875" customWidth="1"/>
  </cols>
  <sheetData>
    <row r="1" spans="1:4" ht="45.75" customHeight="1" x14ac:dyDescent="0.25">
      <c r="A1" s="114" t="s">
        <v>237</v>
      </c>
      <c r="B1" s="114"/>
      <c r="C1" s="114"/>
      <c r="D1" s="114"/>
    </row>
    <row r="3" spans="1:4" ht="15.75" thickBot="1" x14ac:dyDescent="0.3"/>
    <row r="4" spans="1:4" ht="15.75" thickBot="1" x14ac:dyDescent="0.3">
      <c r="A4" s="14" t="s">
        <v>142</v>
      </c>
      <c r="B4" s="15" t="s">
        <v>143</v>
      </c>
      <c r="C4" s="15" t="s">
        <v>145</v>
      </c>
      <c r="D4" s="15" t="s">
        <v>144</v>
      </c>
    </row>
    <row r="5" spans="1:4" ht="15.75" thickBot="1" x14ac:dyDescent="0.3">
      <c r="A5" s="12">
        <v>1</v>
      </c>
      <c r="B5" s="13">
        <v>2</v>
      </c>
      <c r="C5" s="13">
        <v>3</v>
      </c>
      <c r="D5" s="13">
        <v>4</v>
      </c>
    </row>
    <row r="6" spans="1:4" ht="81.75" customHeight="1" thickBot="1" x14ac:dyDescent="0.3">
      <c r="A6" s="12">
        <v>1</v>
      </c>
      <c r="B6" s="2" t="s">
        <v>238</v>
      </c>
      <c r="C6" s="13" t="s">
        <v>203</v>
      </c>
      <c r="D6" s="13"/>
    </row>
    <row r="7" spans="1:4" ht="81.75" customHeight="1" thickBot="1" x14ac:dyDescent="0.3">
      <c r="A7" s="12">
        <v>2</v>
      </c>
      <c r="B7" s="2" t="s">
        <v>239</v>
      </c>
      <c r="C7" s="13" t="s">
        <v>203</v>
      </c>
      <c r="D7" s="13"/>
    </row>
    <row r="8" spans="1:4" ht="81.75" customHeight="1" thickBot="1" x14ac:dyDescent="0.3">
      <c r="A8" s="12">
        <v>3</v>
      </c>
      <c r="B8" s="2" t="s">
        <v>240</v>
      </c>
      <c r="C8" s="13" t="s">
        <v>203</v>
      </c>
      <c r="D8" s="13"/>
    </row>
    <row r="9" spans="1:4" ht="81.75" customHeight="1" thickBot="1" x14ac:dyDescent="0.3">
      <c r="A9" s="12">
        <v>4</v>
      </c>
      <c r="B9" s="2" t="s">
        <v>241</v>
      </c>
      <c r="C9" s="13" t="s">
        <v>203</v>
      </c>
      <c r="D9" s="13"/>
    </row>
    <row r="10" spans="1:4" ht="81.75" customHeight="1" thickBot="1" x14ac:dyDescent="0.3">
      <c r="A10" s="12"/>
      <c r="B10" s="2" t="s">
        <v>242</v>
      </c>
      <c r="C10" s="13"/>
      <c r="D10" s="13"/>
    </row>
    <row r="11" spans="1:4" ht="81.75" customHeight="1" thickBot="1" x14ac:dyDescent="0.3">
      <c r="A11" s="12"/>
      <c r="B11" s="2" t="s">
        <v>243</v>
      </c>
      <c r="C11" s="13"/>
      <c r="D11" s="13"/>
    </row>
    <row r="12" spans="1:4" ht="81.75" customHeight="1" thickBot="1" x14ac:dyDescent="0.3">
      <c r="A12" s="12"/>
      <c r="B12" s="2" t="s">
        <v>244</v>
      </c>
      <c r="C12" s="13"/>
      <c r="D12" s="13"/>
    </row>
    <row r="13" spans="1:4" ht="81.75" customHeight="1" thickBot="1" x14ac:dyDescent="0.3">
      <c r="A13" s="12"/>
      <c r="B13" s="2" t="s">
        <v>245</v>
      </c>
      <c r="C13" s="13"/>
      <c r="D13" s="13"/>
    </row>
    <row r="14" spans="1:4" ht="81.75" customHeight="1" thickBot="1" x14ac:dyDescent="0.3">
      <c r="A14" s="12"/>
      <c r="B14" s="2" t="s">
        <v>246</v>
      </c>
      <c r="C14" s="13"/>
      <c r="D14" s="13"/>
    </row>
    <row r="15" spans="1:4" ht="81.75" customHeight="1" thickBot="1" x14ac:dyDescent="0.3">
      <c r="A15" s="12"/>
      <c r="B15" s="2" t="s">
        <v>247</v>
      </c>
      <c r="C15" s="13"/>
      <c r="D15" s="13"/>
    </row>
    <row r="16" spans="1:4" ht="81.75" customHeight="1" thickBot="1" x14ac:dyDescent="0.3">
      <c r="A16" s="12"/>
      <c r="B16" s="2" t="s">
        <v>248</v>
      </c>
      <c r="C16" s="13"/>
      <c r="D16" s="13"/>
    </row>
    <row r="17" spans="1:4" ht="81.75" customHeight="1" thickBot="1" x14ac:dyDescent="0.3">
      <c r="A17" s="12"/>
      <c r="B17" s="2" t="s">
        <v>249</v>
      </c>
      <c r="C17" s="13"/>
      <c r="D17" s="13"/>
    </row>
    <row r="18" spans="1:4" ht="81.75" customHeight="1" thickBot="1" x14ac:dyDescent="0.3">
      <c r="A18" s="12"/>
      <c r="B18" s="2" t="s">
        <v>250</v>
      </c>
      <c r="C18" s="13"/>
      <c r="D18" s="13"/>
    </row>
    <row r="19" spans="1:4" ht="81.75" customHeight="1" thickBot="1" x14ac:dyDescent="0.3">
      <c r="A19" s="12"/>
      <c r="B19" s="2" t="s">
        <v>251</v>
      </c>
      <c r="C19" s="13"/>
      <c r="D19" s="13"/>
    </row>
    <row r="20" spans="1:4" ht="81.75" customHeight="1" thickBot="1" x14ac:dyDescent="0.3">
      <c r="A20" s="12"/>
      <c r="B20" s="2" t="s">
        <v>252</v>
      </c>
      <c r="C20" s="13"/>
      <c r="D20" s="13"/>
    </row>
    <row r="21" spans="1:4" ht="81.75" customHeight="1" thickBot="1" x14ac:dyDescent="0.3">
      <c r="A21" s="12"/>
      <c r="B21" s="2" t="s">
        <v>253</v>
      </c>
      <c r="C21" s="13"/>
      <c r="D21" s="13"/>
    </row>
    <row r="22" spans="1:4" ht="81.75" customHeight="1" thickBot="1" x14ac:dyDescent="0.3">
      <c r="A22" s="12">
        <v>5</v>
      </c>
      <c r="B22" s="2" t="s">
        <v>254</v>
      </c>
      <c r="C22" s="13" t="s">
        <v>255</v>
      </c>
      <c r="D22" s="13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квартал</vt:lpstr>
      <vt:lpstr>2 квартал</vt:lpstr>
      <vt:lpstr>Форма 1</vt:lpstr>
      <vt:lpstr>Форма 2</vt:lpstr>
      <vt:lpstr>Форма 3</vt:lpstr>
      <vt:lpstr>Форма 4</vt:lpstr>
      <vt:lpstr>Форма 5</vt:lpstr>
      <vt:lpstr>Форма 6.1</vt:lpstr>
      <vt:lpstr>Форма 6.2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2025-03-13T06:07:21Z</cp:lastPrinted>
  <dcterms:created xsi:type="dcterms:W3CDTF">2021-10-13T05:52:58Z</dcterms:created>
  <dcterms:modified xsi:type="dcterms:W3CDTF">2025-07-30T06:26:30Z</dcterms:modified>
</cp:coreProperties>
</file>